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Požadované práce (Sb..." sheetId="2" r:id="rId2"/>
    <sheet name="02 - Materiál (Sborník ÚO..." sheetId="3" r:id="rId3"/>
    <sheet name="03 - Mazníky - práce a ma..." sheetId="4" r:id="rId4"/>
    <sheet name="04 - Doplnění k zemním pr..." sheetId="5" r:id="rId5"/>
    <sheet name="04 - Mimostaveništní dopr..." sheetId="6" r:id="rId6"/>
    <sheet name="05 - VON" sheetId="7" r:id="rId7"/>
    <sheet name="Pokyny pro vyplnění" sheetId="8" r:id="rId8"/>
  </sheets>
  <definedNames>
    <definedName name="_xlnm.Print_Area" localSheetId="0">'Rekapitulace zakázky'!$D$4:$AO$36,'Rekapitulace zakázky'!$C$42:$AQ$63</definedName>
    <definedName name="_xlnm.Print_Titles" localSheetId="0">'Rekapitulace zakázky'!$52:$52</definedName>
    <definedName name="_xlnm._FilterDatabase" localSheetId="1" hidden="1">'01 - Požadované práce (Sb...'!$C$84:$K$966</definedName>
    <definedName name="_xlnm.Print_Area" localSheetId="1">'01 - Požadované práce (Sb...'!$C$4:$J$41,'01 - Požadované práce (Sb...'!$C$47:$J$64,'01 - Požadované práce (Sb...'!$C$70:$K$966</definedName>
    <definedName name="_xlnm.Print_Titles" localSheetId="1">'01 - Požadované práce (Sb...'!$84:$84</definedName>
    <definedName name="_xlnm._FilterDatabase" localSheetId="2" hidden="1">'02 - Materiál (Sborník ÚO...'!$C$84:$K$200</definedName>
    <definedName name="_xlnm.Print_Area" localSheetId="2">'02 - Materiál (Sborník ÚO...'!$C$4:$J$41,'02 - Materiál (Sborník ÚO...'!$C$47:$J$64,'02 - Materiál (Sborník ÚO...'!$C$70:$K$200</definedName>
    <definedName name="_xlnm.Print_Titles" localSheetId="2">'02 - Materiál (Sborník ÚO...'!$84:$84</definedName>
    <definedName name="_xlnm._FilterDatabase" localSheetId="3" hidden="1">'03 - Mazníky - práce a ma...'!$C$84:$K$158</definedName>
    <definedName name="_xlnm.Print_Area" localSheetId="3">'03 - Mazníky - práce a ma...'!$C$4:$J$41,'03 - Mazníky - práce a ma...'!$C$47:$J$64,'03 - Mazníky - práce a ma...'!$C$70:$K$158</definedName>
    <definedName name="_xlnm.Print_Titles" localSheetId="3">'03 - Mazníky - práce a ma...'!$84:$84</definedName>
    <definedName name="_xlnm._FilterDatabase" localSheetId="4" hidden="1">'04 - Doplnění k zemním pr...'!$C$89:$K$146</definedName>
    <definedName name="_xlnm.Print_Area" localSheetId="4">'04 - Doplnění k zemním pr...'!$C$4:$J$41,'04 - Doplnění k zemním pr...'!$C$47:$J$69,'04 - Doplnění k zemním pr...'!$C$75:$K$146</definedName>
    <definedName name="_xlnm.Print_Titles" localSheetId="4">'04 - Doplnění k zemním pr...'!$89:$89</definedName>
    <definedName name="_xlnm._FilterDatabase" localSheetId="5" hidden="1">'04 - Mimostaveništní dopr...'!$C$84:$K$135</definedName>
    <definedName name="_xlnm.Print_Area" localSheetId="5">'04 - Mimostaveništní dopr...'!$C$4:$J$41,'04 - Mimostaveništní dopr...'!$C$47:$J$64,'04 - Mimostaveništní dopr...'!$C$70:$K$135</definedName>
    <definedName name="_xlnm.Print_Titles" localSheetId="5">'04 - Mimostaveništní dopr...'!$84:$84</definedName>
    <definedName name="_xlnm._FilterDatabase" localSheetId="6" hidden="1">'05 - VON'!$C$84:$K$109</definedName>
    <definedName name="_xlnm.Print_Area" localSheetId="6">'05 - VON'!$C$4:$J$41,'05 - VON'!$C$47:$J$64,'05 - VON'!$C$70:$K$109</definedName>
    <definedName name="_xlnm.Print_Titles" localSheetId="6">'05 - VON'!$84:$84</definedName>
  </definedNames>
  <calcPr/>
</workbook>
</file>

<file path=xl/calcChain.xml><?xml version="1.0" encoding="utf-8"?>
<calcChain xmlns="http://schemas.openxmlformats.org/spreadsheetml/2006/main">
  <c i="7" l="1" r="J39"/>
  <c r="J38"/>
  <c i="1" r="AY62"/>
  <c i="7" r="J37"/>
  <c i="1" r="AX62"/>
  <c i="7"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79"/>
  <c r="E77"/>
  <c r="J59"/>
  <c r="F56"/>
  <c r="E54"/>
  <c r="J23"/>
  <c r="E23"/>
  <c r="J58"/>
  <c r="J22"/>
  <c r="J20"/>
  <c r="E20"/>
  <c r="F59"/>
  <c r="J19"/>
  <c r="J17"/>
  <c r="E17"/>
  <c r="F58"/>
  <c r="J16"/>
  <c r="J14"/>
  <c r="J56"/>
  <c r="E7"/>
  <c r="E73"/>
  <c i="6" r="J39"/>
  <c r="J38"/>
  <c i="1" r="AY61"/>
  <c i="6" r="J37"/>
  <c i="1" r="AX61"/>
  <c i="6"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81"/>
  <c r="F79"/>
  <c r="E77"/>
  <c r="J59"/>
  <c r="F58"/>
  <c r="F56"/>
  <c r="E54"/>
  <c r="J23"/>
  <c r="E23"/>
  <c r="J58"/>
  <c r="J22"/>
  <c r="J20"/>
  <c r="E20"/>
  <c r="F82"/>
  <c r="J19"/>
  <c r="J14"/>
  <c r="J56"/>
  <c r="E7"/>
  <c r="E73"/>
  <c i="5" r="J39"/>
  <c r="J38"/>
  <c i="1" r="AY59"/>
  <c i="5" r="J37"/>
  <c i="1" r="AX59"/>
  <c i="5"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7"/>
  <c r="F86"/>
  <c r="F84"/>
  <c r="E82"/>
  <c r="J59"/>
  <c r="F58"/>
  <c r="F56"/>
  <c r="E54"/>
  <c r="J23"/>
  <c r="E23"/>
  <c r="J86"/>
  <c r="J22"/>
  <c r="J20"/>
  <c r="E20"/>
  <c r="F87"/>
  <c r="J19"/>
  <c r="J14"/>
  <c r="J84"/>
  <c r="E7"/>
  <c r="E50"/>
  <c i="4" r="J39"/>
  <c r="J38"/>
  <c i="1" r="AY58"/>
  <c i="4" r="J37"/>
  <c i="1" r="AX58"/>
  <c i="4"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81"/>
  <c r="F79"/>
  <c r="E77"/>
  <c r="J59"/>
  <c r="F58"/>
  <c r="F56"/>
  <c r="E54"/>
  <c r="J23"/>
  <c r="E23"/>
  <c r="J58"/>
  <c r="J22"/>
  <c r="J20"/>
  <c r="E20"/>
  <c r="F82"/>
  <c r="J19"/>
  <c r="J14"/>
  <c r="J79"/>
  <c r="E7"/>
  <c r="E73"/>
  <c i="3" r="J39"/>
  <c r="J38"/>
  <c i="1" r="AY57"/>
  <c i="3" r="J37"/>
  <c i="1" r="AX57"/>
  <c i="3"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79"/>
  <c r="E77"/>
  <c r="J59"/>
  <c r="F56"/>
  <c r="E54"/>
  <c r="J23"/>
  <c r="E23"/>
  <c r="J58"/>
  <c r="J22"/>
  <c r="J20"/>
  <c r="E20"/>
  <c r="F59"/>
  <c r="J19"/>
  <c r="J17"/>
  <c r="E17"/>
  <c r="F81"/>
  <c r="J16"/>
  <c r="J14"/>
  <c r="J79"/>
  <c r="E7"/>
  <c r="E73"/>
  <c i="1" r="AY56"/>
  <c i="2" r="J39"/>
  <c r="J38"/>
  <c r="J37"/>
  <c i="1" r="AX56"/>
  <c i="2" r="BI966"/>
  <c r="BH966"/>
  <c r="BG966"/>
  <c r="BF966"/>
  <c r="T966"/>
  <c r="R966"/>
  <c r="P966"/>
  <c r="BI965"/>
  <c r="BH965"/>
  <c r="BG965"/>
  <c r="BF965"/>
  <c r="T965"/>
  <c r="R965"/>
  <c r="P965"/>
  <c r="BI964"/>
  <c r="BH964"/>
  <c r="BG964"/>
  <c r="BF964"/>
  <c r="T964"/>
  <c r="R964"/>
  <c r="P964"/>
  <c r="BI963"/>
  <c r="BH963"/>
  <c r="BG963"/>
  <c r="BF963"/>
  <c r="T963"/>
  <c r="R963"/>
  <c r="P963"/>
  <c r="BI962"/>
  <c r="BH962"/>
  <c r="BG962"/>
  <c r="BF962"/>
  <c r="T962"/>
  <c r="R962"/>
  <c r="P962"/>
  <c r="BI961"/>
  <c r="BH961"/>
  <c r="BG961"/>
  <c r="BF961"/>
  <c r="T961"/>
  <c r="R961"/>
  <c r="P961"/>
  <c r="BI960"/>
  <c r="BH960"/>
  <c r="BG960"/>
  <c r="BF960"/>
  <c r="T960"/>
  <c r="R960"/>
  <c r="P960"/>
  <c r="BI959"/>
  <c r="BH959"/>
  <c r="BG959"/>
  <c r="BF959"/>
  <c r="T959"/>
  <c r="R959"/>
  <c r="P959"/>
  <c r="BI958"/>
  <c r="BH958"/>
  <c r="BG958"/>
  <c r="BF958"/>
  <c r="T958"/>
  <c r="R958"/>
  <c r="P958"/>
  <c r="BI957"/>
  <c r="BH957"/>
  <c r="BG957"/>
  <c r="BF957"/>
  <c r="T957"/>
  <c r="R957"/>
  <c r="P957"/>
  <c r="BI956"/>
  <c r="BH956"/>
  <c r="BG956"/>
  <c r="BF956"/>
  <c r="T956"/>
  <c r="R956"/>
  <c r="P956"/>
  <c r="BI955"/>
  <c r="BH955"/>
  <c r="BG955"/>
  <c r="BF955"/>
  <c r="T955"/>
  <c r="R955"/>
  <c r="P955"/>
  <c r="BI954"/>
  <c r="BH954"/>
  <c r="BG954"/>
  <c r="BF954"/>
  <c r="T954"/>
  <c r="R954"/>
  <c r="P954"/>
  <c r="BI953"/>
  <c r="BH953"/>
  <c r="BG953"/>
  <c r="BF953"/>
  <c r="T953"/>
  <c r="R953"/>
  <c r="P953"/>
  <c r="BI952"/>
  <c r="BH952"/>
  <c r="BG952"/>
  <c r="BF952"/>
  <c r="T952"/>
  <c r="R952"/>
  <c r="P952"/>
  <c r="BI951"/>
  <c r="BH951"/>
  <c r="BG951"/>
  <c r="BF951"/>
  <c r="T951"/>
  <c r="R951"/>
  <c r="P951"/>
  <c r="BI950"/>
  <c r="BH950"/>
  <c r="BG950"/>
  <c r="BF950"/>
  <c r="T950"/>
  <c r="R950"/>
  <c r="P950"/>
  <c r="BI949"/>
  <c r="BH949"/>
  <c r="BG949"/>
  <c r="BF949"/>
  <c r="T949"/>
  <c r="R949"/>
  <c r="P949"/>
  <c r="BI948"/>
  <c r="BH948"/>
  <c r="BG948"/>
  <c r="BF948"/>
  <c r="T948"/>
  <c r="R948"/>
  <c r="P948"/>
  <c r="BI947"/>
  <c r="BH947"/>
  <c r="BG947"/>
  <c r="BF947"/>
  <c r="T947"/>
  <c r="R947"/>
  <c r="P947"/>
  <c r="BI946"/>
  <c r="BH946"/>
  <c r="BG946"/>
  <c r="BF946"/>
  <c r="T946"/>
  <c r="R946"/>
  <c r="P946"/>
  <c r="BI945"/>
  <c r="BH945"/>
  <c r="BG945"/>
  <c r="BF945"/>
  <c r="T945"/>
  <c r="R945"/>
  <c r="P945"/>
  <c r="BI944"/>
  <c r="BH944"/>
  <c r="BG944"/>
  <c r="BF944"/>
  <c r="T944"/>
  <c r="R944"/>
  <c r="P944"/>
  <c r="BI943"/>
  <c r="BH943"/>
  <c r="BG943"/>
  <c r="BF943"/>
  <c r="T943"/>
  <c r="R943"/>
  <c r="P943"/>
  <c r="BI942"/>
  <c r="BH942"/>
  <c r="BG942"/>
  <c r="BF942"/>
  <c r="T942"/>
  <c r="R942"/>
  <c r="P942"/>
  <c r="BI941"/>
  <c r="BH941"/>
  <c r="BG941"/>
  <c r="BF941"/>
  <c r="T941"/>
  <c r="R941"/>
  <c r="P941"/>
  <c r="BI940"/>
  <c r="BH940"/>
  <c r="BG940"/>
  <c r="BF940"/>
  <c r="T940"/>
  <c r="R940"/>
  <c r="P940"/>
  <c r="BI939"/>
  <c r="BH939"/>
  <c r="BG939"/>
  <c r="BF939"/>
  <c r="T939"/>
  <c r="R939"/>
  <c r="P939"/>
  <c r="BI938"/>
  <c r="BH938"/>
  <c r="BG938"/>
  <c r="BF938"/>
  <c r="T938"/>
  <c r="R938"/>
  <c r="P938"/>
  <c r="BI937"/>
  <c r="BH937"/>
  <c r="BG937"/>
  <c r="BF937"/>
  <c r="T937"/>
  <c r="R937"/>
  <c r="P937"/>
  <c r="BI936"/>
  <c r="BH936"/>
  <c r="BG936"/>
  <c r="BF936"/>
  <c r="T936"/>
  <c r="R936"/>
  <c r="P936"/>
  <c r="BI935"/>
  <c r="BH935"/>
  <c r="BG935"/>
  <c r="BF935"/>
  <c r="T935"/>
  <c r="R935"/>
  <c r="P935"/>
  <c r="BI934"/>
  <c r="BH934"/>
  <c r="BG934"/>
  <c r="BF934"/>
  <c r="T934"/>
  <c r="R934"/>
  <c r="P934"/>
  <c r="BI933"/>
  <c r="BH933"/>
  <c r="BG933"/>
  <c r="BF933"/>
  <c r="T933"/>
  <c r="R933"/>
  <c r="P933"/>
  <c r="BI932"/>
  <c r="BH932"/>
  <c r="BG932"/>
  <c r="BF932"/>
  <c r="T932"/>
  <c r="R932"/>
  <c r="P932"/>
  <c r="BI931"/>
  <c r="BH931"/>
  <c r="BG931"/>
  <c r="BF931"/>
  <c r="T931"/>
  <c r="R931"/>
  <c r="P931"/>
  <c r="BI930"/>
  <c r="BH930"/>
  <c r="BG930"/>
  <c r="BF930"/>
  <c r="T930"/>
  <c r="R930"/>
  <c r="P930"/>
  <c r="BI929"/>
  <c r="BH929"/>
  <c r="BG929"/>
  <c r="BF929"/>
  <c r="T929"/>
  <c r="R929"/>
  <c r="P929"/>
  <c r="BI928"/>
  <c r="BH928"/>
  <c r="BG928"/>
  <c r="BF928"/>
  <c r="T928"/>
  <c r="R928"/>
  <c r="P928"/>
  <c r="BI927"/>
  <c r="BH927"/>
  <c r="BG927"/>
  <c r="BF927"/>
  <c r="T927"/>
  <c r="R927"/>
  <c r="P927"/>
  <c r="BI926"/>
  <c r="BH926"/>
  <c r="BG926"/>
  <c r="BF926"/>
  <c r="T926"/>
  <c r="R926"/>
  <c r="P926"/>
  <c r="BI925"/>
  <c r="BH925"/>
  <c r="BG925"/>
  <c r="BF925"/>
  <c r="T925"/>
  <c r="R925"/>
  <c r="P925"/>
  <c r="BI924"/>
  <c r="BH924"/>
  <c r="BG924"/>
  <c r="BF924"/>
  <c r="T924"/>
  <c r="R924"/>
  <c r="P924"/>
  <c r="BI923"/>
  <c r="BH923"/>
  <c r="BG923"/>
  <c r="BF923"/>
  <c r="T923"/>
  <c r="R923"/>
  <c r="P923"/>
  <c r="BI922"/>
  <c r="BH922"/>
  <c r="BG922"/>
  <c r="BF922"/>
  <c r="T922"/>
  <c r="R922"/>
  <c r="P922"/>
  <c r="BI921"/>
  <c r="BH921"/>
  <c r="BG921"/>
  <c r="BF921"/>
  <c r="T921"/>
  <c r="R921"/>
  <c r="P921"/>
  <c r="BI920"/>
  <c r="BH920"/>
  <c r="BG920"/>
  <c r="BF920"/>
  <c r="T920"/>
  <c r="R920"/>
  <c r="P920"/>
  <c r="BI919"/>
  <c r="BH919"/>
  <c r="BG919"/>
  <c r="BF919"/>
  <c r="T919"/>
  <c r="R919"/>
  <c r="P919"/>
  <c r="BI918"/>
  <c r="BH918"/>
  <c r="BG918"/>
  <c r="BF918"/>
  <c r="T918"/>
  <c r="R918"/>
  <c r="P918"/>
  <c r="BI917"/>
  <c r="BH917"/>
  <c r="BG917"/>
  <c r="BF917"/>
  <c r="T917"/>
  <c r="R917"/>
  <c r="P917"/>
  <c r="BI916"/>
  <c r="BH916"/>
  <c r="BG916"/>
  <c r="BF916"/>
  <c r="T916"/>
  <c r="R916"/>
  <c r="P916"/>
  <c r="BI915"/>
  <c r="BH915"/>
  <c r="BG915"/>
  <c r="BF915"/>
  <c r="T915"/>
  <c r="R915"/>
  <c r="P915"/>
  <c r="BI914"/>
  <c r="BH914"/>
  <c r="BG914"/>
  <c r="BF914"/>
  <c r="T914"/>
  <c r="R914"/>
  <c r="P914"/>
  <c r="BI913"/>
  <c r="BH913"/>
  <c r="BG913"/>
  <c r="BF913"/>
  <c r="T913"/>
  <c r="R913"/>
  <c r="P913"/>
  <c r="BI912"/>
  <c r="BH912"/>
  <c r="BG912"/>
  <c r="BF912"/>
  <c r="T912"/>
  <c r="R912"/>
  <c r="P912"/>
  <c r="BI911"/>
  <c r="BH911"/>
  <c r="BG911"/>
  <c r="BF911"/>
  <c r="T911"/>
  <c r="R911"/>
  <c r="P911"/>
  <c r="BI910"/>
  <c r="BH910"/>
  <c r="BG910"/>
  <c r="BF910"/>
  <c r="T910"/>
  <c r="R910"/>
  <c r="P910"/>
  <c r="BI909"/>
  <c r="BH909"/>
  <c r="BG909"/>
  <c r="BF909"/>
  <c r="T909"/>
  <c r="R909"/>
  <c r="P909"/>
  <c r="BI908"/>
  <c r="BH908"/>
  <c r="BG908"/>
  <c r="BF908"/>
  <c r="T908"/>
  <c r="R908"/>
  <c r="P908"/>
  <c r="BI907"/>
  <c r="BH907"/>
  <c r="BG907"/>
  <c r="BF907"/>
  <c r="T907"/>
  <c r="R907"/>
  <c r="P907"/>
  <c r="BI906"/>
  <c r="BH906"/>
  <c r="BG906"/>
  <c r="BF906"/>
  <c r="T906"/>
  <c r="R906"/>
  <c r="P906"/>
  <c r="BI905"/>
  <c r="BH905"/>
  <c r="BG905"/>
  <c r="BF905"/>
  <c r="T905"/>
  <c r="R905"/>
  <c r="P905"/>
  <c r="BI904"/>
  <c r="BH904"/>
  <c r="BG904"/>
  <c r="BF904"/>
  <c r="T904"/>
  <c r="R904"/>
  <c r="P904"/>
  <c r="BI903"/>
  <c r="BH903"/>
  <c r="BG903"/>
  <c r="BF903"/>
  <c r="T903"/>
  <c r="R903"/>
  <c r="P903"/>
  <c r="BI902"/>
  <c r="BH902"/>
  <c r="BG902"/>
  <c r="BF902"/>
  <c r="T902"/>
  <c r="R902"/>
  <c r="P902"/>
  <c r="BI901"/>
  <c r="BH901"/>
  <c r="BG901"/>
  <c r="BF901"/>
  <c r="T901"/>
  <c r="R901"/>
  <c r="P901"/>
  <c r="BI900"/>
  <c r="BH900"/>
  <c r="BG900"/>
  <c r="BF900"/>
  <c r="T900"/>
  <c r="R900"/>
  <c r="P900"/>
  <c r="BI899"/>
  <c r="BH899"/>
  <c r="BG899"/>
  <c r="BF899"/>
  <c r="T899"/>
  <c r="R899"/>
  <c r="P899"/>
  <c r="BI898"/>
  <c r="BH898"/>
  <c r="BG898"/>
  <c r="BF898"/>
  <c r="T898"/>
  <c r="R898"/>
  <c r="P898"/>
  <c r="BI897"/>
  <c r="BH897"/>
  <c r="BG897"/>
  <c r="BF897"/>
  <c r="T897"/>
  <c r="R897"/>
  <c r="P897"/>
  <c r="BI896"/>
  <c r="BH896"/>
  <c r="BG896"/>
  <c r="BF896"/>
  <c r="T896"/>
  <c r="R896"/>
  <c r="P896"/>
  <c r="BI895"/>
  <c r="BH895"/>
  <c r="BG895"/>
  <c r="BF895"/>
  <c r="T895"/>
  <c r="R895"/>
  <c r="P895"/>
  <c r="BI894"/>
  <c r="BH894"/>
  <c r="BG894"/>
  <c r="BF894"/>
  <c r="T894"/>
  <c r="R894"/>
  <c r="P894"/>
  <c r="BI893"/>
  <c r="BH893"/>
  <c r="BG893"/>
  <c r="BF893"/>
  <c r="T893"/>
  <c r="R893"/>
  <c r="P893"/>
  <c r="BI892"/>
  <c r="BH892"/>
  <c r="BG892"/>
  <c r="BF892"/>
  <c r="T892"/>
  <c r="R892"/>
  <c r="P892"/>
  <c r="BI891"/>
  <c r="BH891"/>
  <c r="BG891"/>
  <c r="BF891"/>
  <c r="T891"/>
  <c r="R891"/>
  <c r="P891"/>
  <c r="BI890"/>
  <c r="BH890"/>
  <c r="BG890"/>
  <c r="BF890"/>
  <c r="T890"/>
  <c r="R890"/>
  <c r="P890"/>
  <c r="BI889"/>
  <c r="BH889"/>
  <c r="BG889"/>
  <c r="BF889"/>
  <c r="T889"/>
  <c r="R889"/>
  <c r="P889"/>
  <c r="BI888"/>
  <c r="BH888"/>
  <c r="BG888"/>
  <c r="BF888"/>
  <c r="T888"/>
  <c r="R888"/>
  <c r="P888"/>
  <c r="BI887"/>
  <c r="BH887"/>
  <c r="BG887"/>
  <c r="BF887"/>
  <c r="T887"/>
  <c r="R887"/>
  <c r="P887"/>
  <c r="BI886"/>
  <c r="BH886"/>
  <c r="BG886"/>
  <c r="BF886"/>
  <c r="T886"/>
  <c r="R886"/>
  <c r="P886"/>
  <c r="BI885"/>
  <c r="BH885"/>
  <c r="BG885"/>
  <c r="BF885"/>
  <c r="T885"/>
  <c r="R885"/>
  <c r="P885"/>
  <c r="BI884"/>
  <c r="BH884"/>
  <c r="BG884"/>
  <c r="BF884"/>
  <c r="T884"/>
  <c r="R884"/>
  <c r="P884"/>
  <c r="BI883"/>
  <c r="BH883"/>
  <c r="BG883"/>
  <c r="BF883"/>
  <c r="T883"/>
  <c r="R883"/>
  <c r="P883"/>
  <c r="BI882"/>
  <c r="BH882"/>
  <c r="BG882"/>
  <c r="BF882"/>
  <c r="T882"/>
  <c r="R882"/>
  <c r="P882"/>
  <c r="BI881"/>
  <c r="BH881"/>
  <c r="BG881"/>
  <c r="BF881"/>
  <c r="T881"/>
  <c r="R881"/>
  <c r="P881"/>
  <c r="BI880"/>
  <c r="BH880"/>
  <c r="BG880"/>
  <c r="BF880"/>
  <c r="T880"/>
  <c r="R880"/>
  <c r="P880"/>
  <c r="BI879"/>
  <c r="BH879"/>
  <c r="BG879"/>
  <c r="BF879"/>
  <c r="T879"/>
  <c r="R879"/>
  <c r="P879"/>
  <c r="BI878"/>
  <c r="BH878"/>
  <c r="BG878"/>
  <c r="BF878"/>
  <c r="T878"/>
  <c r="R878"/>
  <c r="P878"/>
  <c r="BI877"/>
  <c r="BH877"/>
  <c r="BG877"/>
  <c r="BF877"/>
  <c r="T877"/>
  <c r="R877"/>
  <c r="P877"/>
  <c r="BI876"/>
  <c r="BH876"/>
  <c r="BG876"/>
  <c r="BF876"/>
  <c r="T876"/>
  <c r="R876"/>
  <c r="P876"/>
  <c r="BI875"/>
  <c r="BH875"/>
  <c r="BG875"/>
  <c r="BF875"/>
  <c r="T875"/>
  <c r="R875"/>
  <c r="P875"/>
  <c r="BI874"/>
  <c r="BH874"/>
  <c r="BG874"/>
  <c r="BF874"/>
  <c r="T874"/>
  <c r="R874"/>
  <c r="P874"/>
  <c r="BI873"/>
  <c r="BH873"/>
  <c r="BG873"/>
  <c r="BF873"/>
  <c r="T873"/>
  <c r="R873"/>
  <c r="P873"/>
  <c r="BI872"/>
  <c r="BH872"/>
  <c r="BG872"/>
  <c r="BF872"/>
  <c r="T872"/>
  <c r="R872"/>
  <c r="P872"/>
  <c r="BI871"/>
  <c r="BH871"/>
  <c r="BG871"/>
  <c r="BF871"/>
  <c r="T871"/>
  <c r="R871"/>
  <c r="P871"/>
  <c r="BI870"/>
  <c r="BH870"/>
  <c r="BG870"/>
  <c r="BF870"/>
  <c r="T870"/>
  <c r="R870"/>
  <c r="P870"/>
  <c r="BI869"/>
  <c r="BH869"/>
  <c r="BG869"/>
  <c r="BF869"/>
  <c r="T869"/>
  <c r="R869"/>
  <c r="P869"/>
  <c r="BI868"/>
  <c r="BH868"/>
  <c r="BG868"/>
  <c r="BF868"/>
  <c r="T868"/>
  <c r="R868"/>
  <c r="P868"/>
  <c r="BI867"/>
  <c r="BH867"/>
  <c r="BG867"/>
  <c r="BF867"/>
  <c r="T867"/>
  <c r="R867"/>
  <c r="P867"/>
  <c r="BI866"/>
  <c r="BH866"/>
  <c r="BG866"/>
  <c r="BF866"/>
  <c r="T866"/>
  <c r="R866"/>
  <c r="P866"/>
  <c r="BI865"/>
  <c r="BH865"/>
  <c r="BG865"/>
  <c r="BF865"/>
  <c r="T865"/>
  <c r="R865"/>
  <c r="P865"/>
  <c r="BI864"/>
  <c r="BH864"/>
  <c r="BG864"/>
  <c r="BF864"/>
  <c r="T864"/>
  <c r="R864"/>
  <c r="P864"/>
  <c r="BI863"/>
  <c r="BH863"/>
  <c r="BG863"/>
  <c r="BF863"/>
  <c r="T863"/>
  <c r="R863"/>
  <c r="P863"/>
  <c r="BI862"/>
  <c r="BH862"/>
  <c r="BG862"/>
  <c r="BF862"/>
  <c r="T862"/>
  <c r="R862"/>
  <c r="P862"/>
  <c r="BI861"/>
  <c r="BH861"/>
  <c r="BG861"/>
  <c r="BF861"/>
  <c r="T861"/>
  <c r="R861"/>
  <c r="P861"/>
  <c r="BI860"/>
  <c r="BH860"/>
  <c r="BG860"/>
  <c r="BF860"/>
  <c r="T860"/>
  <c r="R860"/>
  <c r="P860"/>
  <c r="BI859"/>
  <c r="BH859"/>
  <c r="BG859"/>
  <c r="BF859"/>
  <c r="T859"/>
  <c r="R859"/>
  <c r="P859"/>
  <c r="BI858"/>
  <c r="BH858"/>
  <c r="BG858"/>
  <c r="BF858"/>
  <c r="T858"/>
  <c r="R858"/>
  <c r="P858"/>
  <c r="BI857"/>
  <c r="BH857"/>
  <c r="BG857"/>
  <c r="BF857"/>
  <c r="T857"/>
  <c r="R857"/>
  <c r="P857"/>
  <c r="BI856"/>
  <c r="BH856"/>
  <c r="BG856"/>
  <c r="BF856"/>
  <c r="T856"/>
  <c r="R856"/>
  <c r="P856"/>
  <c r="BI855"/>
  <c r="BH855"/>
  <c r="BG855"/>
  <c r="BF855"/>
  <c r="T855"/>
  <c r="R855"/>
  <c r="P855"/>
  <c r="BI853"/>
  <c r="BH853"/>
  <c r="BG853"/>
  <c r="BF853"/>
  <c r="T853"/>
  <c r="R853"/>
  <c r="P853"/>
  <c r="BI851"/>
  <c r="BH851"/>
  <c r="BG851"/>
  <c r="BF851"/>
  <c r="T851"/>
  <c r="R851"/>
  <c r="P851"/>
  <c r="BI850"/>
  <c r="BH850"/>
  <c r="BG850"/>
  <c r="BF850"/>
  <c r="T850"/>
  <c r="R850"/>
  <c r="P850"/>
  <c r="BI849"/>
  <c r="BH849"/>
  <c r="BG849"/>
  <c r="BF849"/>
  <c r="T849"/>
  <c r="R849"/>
  <c r="P849"/>
  <c r="BI848"/>
  <c r="BH848"/>
  <c r="BG848"/>
  <c r="BF848"/>
  <c r="T848"/>
  <c r="R848"/>
  <c r="P848"/>
  <c r="BI847"/>
  <c r="BH847"/>
  <c r="BG847"/>
  <c r="BF847"/>
  <c r="T847"/>
  <c r="R847"/>
  <c r="P847"/>
  <c r="BI846"/>
  <c r="BH846"/>
  <c r="BG846"/>
  <c r="BF846"/>
  <c r="T846"/>
  <c r="R846"/>
  <c r="P846"/>
  <c r="BI845"/>
  <c r="BH845"/>
  <c r="BG845"/>
  <c r="BF845"/>
  <c r="T845"/>
  <c r="R845"/>
  <c r="P845"/>
  <c r="BI844"/>
  <c r="BH844"/>
  <c r="BG844"/>
  <c r="BF844"/>
  <c r="T844"/>
  <c r="R844"/>
  <c r="P844"/>
  <c r="BI843"/>
  <c r="BH843"/>
  <c r="BG843"/>
  <c r="BF843"/>
  <c r="T843"/>
  <c r="R843"/>
  <c r="P843"/>
  <c r="BI842"/>
  <c r="BH842"/>
  <c r="BG842"/>
  <c r="BF842"/>
  <c r="T842"/>
  <c r="R842"/>
  <c r="P842"/>
  <c r="BI841"/>
  <c r="BH841"/>
  <c r="BG841"/>
  <c r="BF841"/>
  <c r="T841"/>
  <c r="R841"/>
  <c r="P841"/>
  <c r="BI840"/>
  <c r="BH840"/>
  <c r="BG840"/>
  <c r="BF840"/>
  <c r="T840"/>
  <c r="R840"/>
  <c r="P840"/>
  <c r="BI839"/>
  <c r="BH839"/>
  <c r="BG839"/>
  <c r="BF839"/>
  <c r="T839"/>
  <c r="R839"/>
  <c r="P839"/>
  <c r="BI838"/>
  <c r="BH838"/>
  <c r="BG838"/>
  <c r="BF838"/>
  <c r="T838"/>
  <c r="R838"/>
  <c r="P838"/>
  <c r="BI837"/>
  <c r="BH837"/>
  <c r="BG837"/>
  <c r="BF837"/>
  <c r="T837"/>
  <c r="R837"/>
  <c r="P837"/>
  <c r="BI836"/>
  <c r="BH836"/>
  <c r="BG836"/>
  <c r="BF836"/>
  <c r="T836"/>
  <c r="R836"/>
  <c r="P836"/>
  <c r="BI835"/>
  <c r="BH835"/>
  <c r="BG835"/>
  <c r="BF835"/>
  <c r="T835"/>
  <c r="R835"/>
  <c r="P835"/>
  <c r="BI834"/>
  <c r="BH834"/>
  <c r="BG834"/>
  <c r="BF834"/>
  <c r="T834"/>
  <c r="R834"/>
  <c r="P834"/>
  <c r="BI833"/>
  <c r="BH833"/>
  <c r="BG833"/>
  <c r="BF833"/>
  <c r="T833"/>
  <c r="R833"/>
  <c r="P833"/>
  <c r="BI832"/>
  <c r="BH832"/>
  <c r="BG832"/>
  <c r="BF832"/>
  <c r="T832"/>
  <c r="R832"/>
  <c r="P832"/>
  <c r="BI831"/>
  <c r="BH831"/>
  <c r="BG831"/>
  <c r="BF831"/>
  <c r="T831"/>
  <c r="R831"/>
  <c r="P831"/>
  <c r="BI830"/>
  <c r="BH830"/>
  <c r="BG830"/>
  <c r="BF830"/>
  <c r="T830"/>
  <c r="R830"/>
  <c r="P830"/>
  <c r="BI829"/>
  <c r="BH829"/>
  <c r="BG829"/>
  <c r="BF829"/>
  <c r="T829"/>
  <c r="R829"/>
  <c r="P829"/>
  <c r="BI828"/>
  <c r="BH828"/>
  <c r="BG828"/>
  <c r="BF828"/>
  <c r="T828"/>
  <c r="R828"/>
  <c r="P828"/>
  <c r="BI827"/>
  <c r="BH827"/>
  <c r="BG827"/>
  <c r="BF827"/>
  <c r="T827"/>
  <c r="R827"/>
  <c r="P827"/>
  <c r="BI826"/>
  <c r="BH826"/>
  <c r="BG826"/>
  <c r="BF826"/>
  <c r="T826"/>
  <c r="R826"/>
  <c r="P826"/>
  <c r="BI825"/>
  <c r="BH825"/>
  <c r="BG825"/>
  <c r="BF825"/>
  <c r="T825"/>
  <c r="R825"/>
  <c r="P825"/>
  <c r="BI824"/>
  <c r="BH824"/>
  <c r="BG824"/>
  <c r="BF824"/>
  <c r="T824"/>
  <c r="R824"/>
  <c r="P824"/>
  <c r="BI823"/>
  <c r="BH823"/>
  <c r="BG823"/>
  <c r="BF823"/>
  <c r="T823"/>
  <c r="R823"/>
  <c r="P823"/>
  <c r="BI822"/>
  <c r="BH822"/>
  <c r="BG822"/>
  <c r="BF822"/>
  <c r="T822"/>
  <c r="R822"/>
  <c r="P822"/>
  <c r="BI821"/>
  <c r="BH821"/>
  <c r="BG821"/>
  <c r="BF821"/>
  <c r="T821"/>
  <c r="R821"/>
  <c r="P821"/>
  <c r="BI820"/>
  <c r="BH820"/>
  <c r="BG820"/>
  <c r="BF820"/>
  <c r="T820"/>
  <c r="R820"/>
  <c r="P820"/>
  <c r="BI819"/>
  <c r="BH819"/>
  <c r="BG819"/>
  <c r="BF819"/>
  <c r="T819"/>
  <c r="R819"/>
  <c r="P819"/>
  <c r="BI818"/>
  <c r="BH818"/>
  <c r="BG818"/>
  <c r="BF818"/>
  <c r="T818"/>
  <c r="R818"/>
  <c r="P818"/>
  <c r="BI817"/>
  <c r="BH817"/>
  <c r="BG817"/>
  <c r="BF817"/>
  <c r="T817"/>
  <c r="R817"/>
  <c r="P817"/>
  <c r="BI816"/>
  <c r="BH816"/>
  <c r="BG816"/>
  <c r="BF816"/>
  <c r="T816"/>
  <c r="R816"/>
  <c r="P816"/>
  <c r="BI815"/>
  <c r="BH815"/>
  <c r="BG815"/>
  <c r="BF815"/>
  <c r="T815"/>
  <c r="R815"/>
  <c r="P815"/>
  <c r="BI814"/>
  <c r="BH814"/>
  <c r="BG814"/>
  <c r="BF814"/>
  <c r="T814"/>
  <c r="R814"/>
  <c r="P814"/>
  <c r="BI813"/>
  <c r="BH813"/>
  <c r="BG813"/>
  <c r="BF813"/>
  <c r="T813"/>
  <c r="R813"/>
  <c r="P813"/>
  <c r="BI812"/>
  <c r="BH812"/>
  <c r="BG812"/>
  <c r="BF812"/>
  <c r="T812"/>
  <c r="R812"/>
  <c r="P812"/>
  <c r="BI811"/>
  <c r="BH811"/>
  <c r="BG811"/>
  <c r="BF811"/>
  <c r="T811"/>
  <c r="R811"/>
  <c r="P811"/>
  <c r="BI810"/>
  <c r="BH810"/>
  <c r="BG810"/>
  <c r="BF810"/>
  <c r="T810"/>
  <c r="R810"/>
  <c r="P810"/>
  <c r="BI809"/>
  <c r="BH809"/>
  <c r="BG809"/>
  <c r="BF809"/>
  <c r="T809"/>
  <c r="R809"/>
  <c r="P809"/>
  <c r="BI808"/>
  <c r="BH808"/>
  <c r="BG808"/>
  <c r="BF808"/>
  <c r="T808"/>
  <c r="R808"/>
  <c r="P808"/>
  <c r="BI807"/>
  <c r="BH807"/>
  <c r="BG807"/>
  <c r="BF807"/>
  <c r="T807"/>
  <c r="R807"/>
  <c r="P807"/>
  <c r="BI806"/>
  <c r="BH806"/>
  <c r="BG806"/>
  <c r="BF806"/>
  <c r="T806"/>
  <c r="R806"/>
  <c r="P806"/>
  <c r="BI805"/>
  <c r="BH805"/>
  <c r="BG805"/>
  <c r="BF805"/>
  <c r="T805"/>
  <c r="R805"/>
  <c r="P805"/>
  <c r="BI804"/>
  <c r="BH804"/>
  <c r="BG804"/>
  <c r="BF804"/>
  <c r="T804"/>
  <c r="R804"/>
  <c r="P804"/>
  <c r="BI803"/>
  <c r="BH803"/>
  <c r="BG803"/>
  <c r="BF803"/>
  <c r="T803"/>
  <c r="R803"/>
  <c r="P803"/>
  <c r="BI802"/>
  <c r="BH802"/>
  <c r="BG802"/>
  <c r="BF802"/>
  <c r="T802"/>
  <c r="R802"/>
  <c r="P802"/>
  <c r="BI801"/>
  <c r="BH801"/>
  <c r="BG801"/>
  <c r="BF801"/>
  <c r="T801"/>
  <c r="R801"/>
  <c r="P801"/>
  <c r="BI800"/>
  <c r="BH800"/>
  <c r="BG800"/>
  <c r="BF800"/>
  <c r="T800"/>
  <c r="R800"/>
  <c r="P800"/>
  <c r="BI799"/>
  <c r="BH799"/>
  <c r="BG799"/>
  <c r="BF799"/>
  <c r="T799"/>
  <c r="R799"/>
  <c r="P799"/>
  <c r="BI798"/>
  <c r="BH798"/>
  <c r="BG798"/>
  <c r="BF798"/>
  <c r="T798"/>
  <c r="R798"/>
  <c r="P798"/>
  <c r="BI797"/>
  <c r="BH797"/>
  <c r="BG797"/>
  <c r="BF797"/>
  <c r="T797"/>
  <c r="R797"/>
  <c r="P797"/>
  <c r="BI796"/>
  <c r="BH796"/>
  <c r="BG796"/>
  <c r="BF796"/>
  <c r="T796"/>
  <c r="R796"/>
  <c r="P796"/>
  <c r="BI795"/>
  <c r="BH795"/>
  <c r="BG795"/>
  <c r="BF795"/>
  <c r="T795"/>
  <c r="R795"/>
  <c r="P795"/>
  <c r="BI794"/>
  <c r="BH794"/>
  <c r="BG794"/>
  <c r="BF794"/>
  <c r="T794"/>
  <c r="R794"/>
  <c r="P794"/>
  <c r="BI793"/>
  <c r="BH793"/>
  <c r="BG793"/>
  <c r="BF793"/>
  <c r="T793"/>
  <c r="R793"/>
  <c r="P793"/>
  <c r="BI792"/>
  <c r="BH792"/>
  <c r="BG792"/>
  <c r="BF792"/>
  <c r="T792"/>
  <c r="R792"/>
  <c r="P792"/>
  <c r="BI791"/>
  <c r="BH791"/>
  <c r="BG791"/>
  <c r="BF791"/>
  <c r="T791"/>
  <c r="R791"/>
  <c r="P791"/>
  <c r="BI790"/>
  <c r="BH790"/>
  <c r="BG790"/>
  <c r="BF790"/>
  <c r="T790"/>
  <c r="R790"/>
  <c r="P790"/>
  <c r="BI789"/>
  <c r="BH789"/>
  <c r="BG789"/>
  <c r="BF789"/>
  <c r="T789"/>
  <c r="R789"/>
  <c r="P789"/>
  <c r="BI788"/>
  <c r="BH788"/>
  <c r="BG788"/>
  <c r="BF788"/>
  <c r="T788"/>
  <c r="R788"/>
  <c r="P788"/>
  <c r="BI787"/>
  <c r="BH787"/>
  <c r="BG787"/>
  <c r="BF787"/>
  <c r="T787"/>
  <c r="R787"/>
  <c r="P787"/>
  <c r="BI786"/>
  <c r="BH786"/>
  <c r="BG786"/>
  <c r="BF786"/>
  <c r="T786"/>
  <c r="R786"/>
  <c r="P786"/>
  <c r="BI785"/>
  <c r="BH785"/>
  <c r="BG785"/>
  <c r="BF785"/>
  <c r="T785"/>
  <c r="R785"/>
  <c r="P785"/>
  <c r="BI784"/>
  <c r="BH784"/>
  <c r="BG784"/>
  <c r="BF784"/>
  <c r="T784"/>
  <c r="R784"/>
  <c r="P784"/>
  <c r="BI783"/>
  <c r="BH783"/>
  <c r="BG783"/>
  <c r="BF783"/>
  <c r="T783"/>
  <c r="R783"/>
  <c r="P783"/>
  <c r="BI782"/>
  <c r="BH782"/>
  <c r="BG782"/>
  <c r="BF782"/>
  <c r="T782"/>
  <c r="R782"/>
  <c r="P782"/>
  <c r="BI781"/>
  <c r="BH781"/>
  <c r="BG781"/>
  <c r="BF781"/>
  <c r="T781"/>
  <c r="R781"/>
  <c r="P781"/>
  <c r="BI780"/>
  <c r="BH780"/>
  <c r="BG780"/>
  <c r="BF780"/>
  <c r="T780"/>
  <c r="R780"/>
  <c r="P780"/>
  <c r="BI779"/>
  <c r="BH779"/>
  <c r="BG779"/>
  <c r="BF779"/>
  <c r="T779"/>
  <c r="R779"/>
  <c r="P779"/>
  <c r="BI778"/>
  <c r="BH778"/>
  <c r="BG778"/>
  <c r="BF778"/>
  <c r="T778"/>
  <c r="R778"/>
  <c r="P778"/>
  <c r="BI777"/>
  <c r="BH777"/>
  <c r="BG777"/>
  <c r="BF777"/>
  <c r="T777"/>
  <c r="R777"/>
  <c r="P777"/>
  <c r="BI776"/>
  <c r="BH776"/>
  <c r="BG776"/>
  <c r="BF776"/>
  <c r="T776"/>
  <c r="R776"/>
  <c r="P776"/>
  <c r="BI775"/>
  <c r="BH775"/>
  <c r="BG775"/>
  <c r="BF775"/>
  <c r="T775"/>
  <c r="R775"/>
  <c r="P775"/>
  <c r="BI774"/>
  <c r="BH774"/>
  <c r="BG774"/>
  <c r="BF774"/>
  <c r="T774"/>
  <c r="R774"/>
  <c r="P774"/>
  <c r="BI773"/>
  <c r="BH773"/>
  <c r="BG773"/>
  <c r="BF773"/>
  <c r="T773"/>
  <c r="R773"/>
  <c r="P773"/>
  <c r="BI772"/>
  <c r="BH772"/>
  <c r="BG772"/>
  <c r="BF772"/>
  <c r="T772"/>
  <c r="R772"/>
  <c r="P772"/>
  <c r="BI771"/>
  <c r="BH771"/>
  <c r="BG771"/>
  <c r="BF771"/>
  <c r="T771"/>
  <c r="R771"/>
  <c r="P771"/>
  <c r="BI770"/>
  <c r="BH770"/>
  <c r="BG770"/>
  <c r="BF770"/>
  <c r="T770"/>
  <c r="R770"/>
  <c r="P770"/>
  <c r="BI769"/>
  <c r="BH769"/>
  <c r="BG769"/>
  <c r="BF769"/>
  <c r="T769"/>
  <c r="R769"/>
  <c r="P769"/>
  <c r="BI768"/>
  <c r="BH768"/>
  <c r="BG768"/>
  <c r="BF768"/>
  <c r="T768"/>
  <c r="R768"/>
  <c r="P768"/>
  <c r="BI767"/>
  <c r="BH767"/>
  <c r="BG767"/>
  <c r="BF767"/>
  <c r="T767"/>
  <c r="R767"/>
  <c r="P767"/>
  <c r="BI766"/>
  <c r="BH766"/>
  <c r="BG766"/>
  <c r="BF766"/>
  <c r="T766"/>
  <c r="R766"/>
  <c r="P766"/>
  <c r="BI765"/>
  <c r="BH765"/>
  <c r="BG765"/>
  <c r="BF765"/>
  <c r="T765"/>
  <c r="R765"/>
  <c r="P765"/>
  <c r="BI764"/>
  <c r="BH764"/>
  <c r="BG764"/>
  <c r="BF764"/>
  <c r="T764"/>
  <c r="R764"/>
  <c r="P764"/>
  <c r="BI763"/>
  <c r="BH763"/>
  <c r="BG763"/>
  <c r="BF763"/>
  <c r="T763"/>
  <c r="R763"/>
  <c r="P763"/>
  <c r="BI762"/>
  <c r="BH762"/>
  <c r="BG762"/>
  <c r="BF762"/>
  <c r="T762"/>
  <c r="R762"/>
  <c r="P762"/>
  <c r="BI761"/>
  <c r="BH761"/>
  <c r="BG761"/>
  <c r="BF761"/>
  <c r="T761"/>
  <c r="R761"/>
  <c r="P761"/>
  <c r="BI760"/>
  <c r="BH760"/>
  <c r="BG760"/>
  <c r="BF760"/>
  <c r="T760"/>
  <c r="R760"/>
  <c r="P760"/>
  <c r="BI759"/>
  <c r="BH759"/>
  <c r="BG759"/>
  <c r="BF759"/>
  <c r="T759"/>
  <c r="R759"/>
  <c r="P759"/>
  <c r="BI758"/>
  <c r="BH758"/>
  <c r="BG758"/>
  <c r="BF758"/>
  <c r="T758"/>
  <c r="R758"/>
  <c r="P758"/>
  <c r="BI757"/>
  <c r="BH757"/>
  <c r="BG757"/>
  <c r="BF757"/>
  <c r="T757"/>
  <c r="R757"/>
  <c r="P757"/>
  <c r="BI756"/>
  <c r="BH756"/>
  <c r="BG756"/>
  <c r="BF756"/>
  <c r="T756"/>
  <c r="R756"/>
  <c r="P756"/>
  <c r="BI755"/>
  <c r="BH755"/>
  <c r="BG755"/>
  <c r="BF755"/>
  <c r="T755"/>
  <c r="R755"/>
  <c r="P755"/>
  <c r="BI754"/>
  <c r="BH754"/>
  <c r="BG754"/>
  <c r="BF754"/>
  <c r="T754"/>
  <c r="R754"/>
  <c r="P754"/>
  <c r="BI753"/>
  <c r="BH753"/>
  <c r="BG753"/>
  <c r="BF753"/>
  <c r="T753"/>
  <c r="R753"/>
  <c r="P753"/>
  <c r="BI751"/>
  <c r="BH751"/>
  <c r="BG751"/>
  <c r="BF751"/>
  <c r="T751"/>
  <c r="R751"/>
  <c r="P751"/>
  <c r="BI749"/>
  <c r="BH749"/>
  <c r="BG749"/>
  <c r="BF749"/>
  <c r="T749"/>
  <c r="R749"/>
  <c r="P749"/>
  <c r="BI747"/>
  <c r="BH747"/>
  <c r="BG747"/>
  <c r="BF747"/>
  <c r="T747"/>
  <c r="R747"/>
  <c r="P747"/>
  <c r="BI745"/>
  <c r="BH745"/>
  <c r="BG745"/>
  <c r="BF745"/>
  <c r="T745"/>
  <c r="R745"/>
  <c r="P745"/>
  <c r="BI743"/>
  <c r="BH743"/>
  <c r="BG743"/>
  <c r="BF743"/>
  <c r="T743"/>
  <c r="R743"/>
  <c r="P743"/>
  <c r="BI741"/>
  <c r="BH741"/>
  <c r="BG741"/>
  <c r="BF741"/>
  <c r="T741"/>
  <c r="R741"/>
  <c r="P741"/>
  <c r="BI739"/>
  <c r="BH739"/>
  <c r="BG739"/>
  <c r="BF739"/>
  <c r="T739"/>
  <c r="R739"/>
  <c r="P739"/>
  <c r="BI737"/>
  <c r="BH737"/>
  <c r="BG737"/>
  <c r="BF737"/>
  <c r="T737"/>
  <c r="R737"/>
  <c r="P737"/>
  <c r="BI735"/>
  <c r="BH735"/>
  <c r="BG735"/>
  <c r="BF735"/>
  <c r="T735"/>
  <c r="R735"/>
  <c r="P735"/>
  <c r="BI733"/>
  <c r="BH733"/>
  <c r="BG733"/>
  <c r="BF733"/>
  <c r="T733"/>
  <c r="R733"/>
  <c r="P733"/>
  <c r="BI731"/>
  <c r="BH731"/>
  <c r="BG731"/>
  <c r="BF731"/>
  <c r="T731"/>
  <c r="R731"/>
  <c r="P731"/>
  <c r="BI729"/>
  <c r="BH729"/>
  <c r="BG729"/>
  <c r="BF729"/>
  <c r="T729"/>
  <c r="R729"/>
  <c r="P729"/>
  <c r="BI727"/>
  <c r="BH727"/>
  <c r="BG727"/>
  <c r="BF727"/>
  <c r="T727"/>
  <c r="R727"/>
  <c r="P727"/>
  <c r="BI725"/>
  <c r="BH725"/>
  <c r="BG725"/>
  <c r="BF725"/>
  <c r="T725"/>
  <c r="R725"/>
  <c r="P725"/>
  <c r="BI723"/>
  <c r="BH723"/>
  <c r="BG723"/>
  <c r="BF723"/>
  <c r="T723"/>
  <c r="R723"/>
  <c r="P723"/>
  <c r="BI721"/>
  <c r="BH721"/>
  <c r="BG721"/>
  <c r="BF721"/>
  <c r="T721"/>
  <c r="R721"/>
  <c r="P721"/>
  <c r="BI719"/>
  <c r="BH719"/>
  <c r="BG719"/>
  <c r="BF719"/>
  <c r="T719"/>
  <c r="R719"/>
  <c r="P719"/>
  <c r="BI717"/>
  <c r="BH717"/>
  <c r="BG717"/>
  <c r="BF717"/>
  <c r="T717"/>
  <c r="R717"/>
  <c r="P717"/>
  <c r="BI715"/>
  <c r="BH715"/>
  <c r="BG715"/>
  <c r="BF715"/>
  <c r="T715"/>
  <c r="R715"/>
  <c r="P715"/>
  <c r="BI713"/>
  <c r="BH713"/>
  <c r="BG713"/>
  <c r="BF713"/>
  <c r="T713"/>
  <c r="R713"/>
  <c r="P713"/>
  <c r="BI711"/>
  <c r="BH711"/>
  <c r="BG711"/>
  <c r="BF711"/>
  <c r="T711"/>
  <c r="R711"/>
  <c r="P711"/>
  <c r="BI709"/>
  <c r="BH709"/>
  <c r="BG709"/>
  <c r="BF709"/>
  <c r="T709"/>
  <c r="R709"/>
  <c r="P709"/>
  <c r="BI707"/>
  <c r="BH707"/>
  <c r="BG707"/>
  <c r="BF707"/>
  <c r="T707"/>
  <c r="R707"/>
  <c r="P707"/>
  <c r="BI705"/>
  <c r="BH705"/>
  <c r="BG705"/>
  <c r="BF705"/>
  <c r="T705"/>
  <c r="R705"/>
  <c r="P705"/>
  <c r="BI703"/>
  <c r="BH703"/>
  <c r="BG703"/>
  <c r="BF703"/>
  <c r="T703"/>
  <c r="R703"/>
  <c r="P703"/>
  <c r="BI701"/>
  <c r="BH701"/>
  <c r="BG701"/>
  <c r="BF701"/>
  <c r="T701"/>
  <c r="R701"/>
  <c r="P701"/>
  <c r="BI699"/>
  <c r="BH699"/>
  <c r="BG699"/>
  <c r="BF699"/>
  <c r="T699"/>
  <c r="R699"/>
  <c r="P699"/>
  <c r="BI697"/>
  <c r="BH697"/>
  <c r="BG697"/>
  <c r="BF697"/>
  <c r="T697"/>
  <c r="R697"/>
  <c r="P697"/>
  <c r="BI695"/>
  <c r="BH695"/>
  <c r="BG695"/>
  <c r="BF695"/>
  <c r="T695"/>
  <c r="R695"/>
  <c r="P695"/>
  <c r="BI693"/>
  <c r="BH693"/>
  <c r="BG693"/>
  <c r="BF693"/>
  <c r="T693"/>
  <c r="R693"/>
  <c r="P693"/>
  <c r="BI691"/>
  <c r="BH691"/>
  <c r="BG691"/>
  <c r="BF691"/>
  <c r="T691"/>
  <c r="R691"/>
  <c r="P691"/>
  <c r="BI689"/>
  <c r="BH689"/>
  <c r="BG689"/>
  <c r="BF689"/>
  <c r="T689"/>
  <c r="R689"/>
  <c r="P689"/>
  <c r="BI687"/>
  <c r="BH687"/>
  <c r="BG687"/>
  <c r="BF687"/>
  <c r="T687"/>
  <c r="R687"/>
  <c r="P687"/>
  <c r="BI685"/>
  <c r="BH685"/>
  <c r="BG685"/>
  <c r="BF685"/>
  <c r="T685"/>
  <c r="R685"/>
  <c r="P685"/>
  <c r="BI683"/>
  <c r="BH683"/>
  <c r="BG683"/>
  <c r="BF683"/>
  <c r="T683"/>
  <c r="R683"/>
  <c r="P683"/>
  <c r="BI681"/>
  <c r="BH681"/>
  <c r="BG681"/>
  <c r="BF681"/>
  <c r="T681"/>
  <c r="R681"/>
  <c r="P681"/>
  <c r="BI679"/>
  <c r="BH679"/>
  <c r="BG679"/>
  <c r="BF679"/>
  <c r="T679"/>
  <c r="R679"/>
  <c r="P679"/>
  <c r="BI677"/>
  <c r="BH677"/>
  <c r="BG677"/>
  <c r="BF677"/>
  <c r="T677"/>
  <c r="R677"/>
  <c r="P677"/>
  <c r="BI675"/>
  <c r="BH675"/>
  <c r="BG675"/>
  <c r="BF675"/>
  <c r="T675"/>
  <c r="R675"/>
  <c r="P675"/>
  <c r="BI673"/>
  <c r="BH673"/>
  <c r="BG673"/>
  <c r="BF673"/>
  <c r="T673"/>
  <c r="R673"/>
  <c r="P673"/>
  <c r="BI671"/>
  <c r="BH671"/>
  <c r="BG671"/>
  <c r="BF671"/>
  <c r="T671"/>
  <c r="R671"/>
  <c r="P671"/>
  <c r="BI669"/>
  <c r="BH669"/>
  <c r="BG669"/>
  <c r="BF669"/>
  <c r="T669"/>
  <c r="R669"/>
  <c r="P669"/>
  <c r="BI667"/>
  <c r="BH667"/>
  <c r="BG667"/>
  <c r="BF667"/>
  <c r="T667"/>
  <c r="R667"/>
  <c r="P667"/>
  <c r="BI665"/>
  <c r="BH665"/>
  <c r="BG665"/>
  <c r="BF665"/>
  <c r="T665"/>
  <c r="R665"/>
  <c r="P665"/>
  <c r="BI663"/>
  <c r="BH663"/>
  <c r="BG663"/>
  <c r="BF663"/>
  <c r="T663"/>
  <c r="R663"/>
  <c r="P663"/>
  <c r="BI661"/>
  <c r="BH661"/>
  <c r="BG661"/>
  <c r="BF661"/>
  <c r="T661"/>
  <c r="R661"/>
  <c r="P661"/>
  <c r="BI659"/>
  <c r="BH659"/>
  <c r="BG659"/>
  <c r="BF659"/>
  <c r="T659"/>
  <c r="R659"/>
  <c r="P659"/>
  <c r="BI657"/>
  <c r="BH657"/>
  <c r="BG657"/>
  <c r="BF657"/>
  <c r="T657"/>
  <c r="R657"/>
  <c r="P657"/>
  <c r="BI655"/>
  <c r="BH655"/>
  <c r="BG655"/>
  <c r="BF655"/>
  <c r="T655"/>
  <c r="R655"/>
  <c r="P655"/>
  <c r="BI653"/>
  <c r="BH653"/>
  <c r="BG653"/>
  <c r="BF653"/>
  <c r="T653"/>
  <c r="R653"/>
  <c r="P653"/>
  <c r="BI651"/>
  <c r="BH651"/>
  <c r="BG651"/>
  <c r="BF651"/>
  <c r="T651"/>
  <c r="R651"/>
  <c r="P651"/>
  <c r="BI649"/>
  <c r="BH649"/>
  <c r="BG649"/>
  <c r="BF649"/>
  <c r="T649"/>
  <c r="R649"/>
  <c r="P649"/>
  <c r="BI647"/>
  <c r="BH647"/>
  <c r="BG647"/>
  <c r="BF647"/>
  <c r="T647"/>
  <c r="R647"/>
  <c r="P647"/>
  <c r="BI645"/>
  <c r="BH645"/>
  <c r="BG645"/>
  <c r="BF645"/>
  <c r="T645"/>
  <c r="R645"/>
  <c r="P645"/>
  <c r="BI643"/>
  <c r="BH643"/>
  <c r="BG643"/>
  <c r="BF643"/>
  <c r="T643"/>
  <c r="R643"/>
  <c r="P643"/>
  <c r="BI641"/>
  <c r="BH641"/>
  <c r="BG641"/>
  <c r="BF641"/>
  <c r="T641"/>
  <c r="R641"/>
  <c r="P641"/>
  <c r="BI639"/>
  <c r="BH639"/>
  <c r="BG639"/>
  <c r="BF639"/>
  <c r="T639"/>
  <c r="R639"/>
  <c r="P639"/>
  <c r="BI637"/>
  <c r="BH637"/>
  <c r="BG637"/>
  <c r="BF637"/>
  <c r="T637"/>
  <c r="R637"/>
  <c r="P637"/>
  <c r="BI635"/>
  <c r="BH635"/>
  <c r="BG635"/>
  <c r="BF635"/>
  <c r="T635"/>
  <c r="R635"/>
  <c r="P635"/>
  <c r="BI633"/>
  <c r="BH633"/>
  <c r="BG633"/>
  <c r="BF633"/>
  <c r="T633"/>
  <c r="R633"/>
  <c r="P633"/>
  <c r="BI631"/>
  <c r="BH631"/>
  <c r="BG631"/>
  <c r="BF631"/>
  <c r="T631"/>
  <c r="R631"/>
  <c r="P631"/>
  <c r="BI629"/>
  <c r="BH629"/>
  <c r="BG629"/>
  <c r="BF629"/>
  <c r="T629"/>
  <c r="R629"/>
  <c r="P629"/>
  <c r="BI627"/>
  <c r="BH627"/>
  <c r="BG627"/>
  <c r="BF627"/>
  <c r="T627"/>
  <c r="R627"/>
  <c r="P627"/>
  <c r="BI625"/>
  <c r="BH625"/>
  <c r="BG625"/>
  <c r="BF625"/>
  <c r="T625"/>
  <c r="R625"/>
  <c r="P625"/>
  <c r="BI623"/>
  <c r="BH623"/>
  <c r="BG623"/>
  <c r="BF623"/>
  <c r="T623"/>
  <c r="R623"/>
  <c r="P623"/>
  <c r="BI621"/>
  <c r="BH621"/>
  <c r="BG621"/>
  <c r="BF621"/>
  <c r="T621"/>
  <c r="R621"/>
  <c r="P621"/>
  <c r="BI619"/>
  <c r="BH619"/>
  <c r="BG619"/>
  <c r="BF619"/>
  <c r="T619"/>
  <c r="R619"/>
  <c r="P619"/>
  <c r="BI617"/>
  <c r="BH617"/>
  <c r="BG617"/>
  <c r="BF617"/>
  <c r="T617"/>
  <c r="R617"/>
  <c r="P617"/>
  <c r="BI615"/>
  <c r="BH615"/>
  <c r="BG615"/>
  <c r="BF615"/>
  <c r="T615"/>
  <c r="R615"/>
  <c r="P615"/>
  <c r="BI613"/>
  <c r="BH613"/>
  <c r="BG613"/>
  <c r="BF613"/>
  <c r="T613"/>
  <c r="R613"/>
  <c r="P613"/>
  <c r="BI611"/>
  <c r="BH611"/>
  <c r="BG611"/>
  <c r="BF611"/>
  <c r="T611"/>
  <c r="R611"/>
  <c r="P611"/>
  <c r="BI609"/>
  <c r="BH609"/>
  <c r="BG609"/>
  <c r="BF609"/>
  <c r="T609"/>
  <c r="R609"/>
  <c r="P609"/>
  <c r="BI607"/>
  <c r="BH607"/>
  <c r="BG607"/>
  <c r="BF607"/>
  <c r="T607"/>
  <c r="R607"/>
  <c r="P607"/>
  <c r="BI605"/>
  <c r="BH605"/>
  <c r="BG605"/>
  <c r="BF605"/>
  <c r="T605"/>
  <c r="R605"/>
  <c r="P605"/>
  <c r="BI603"/>
  <c r="BH603"/>
  <c r="BG603"/>
  <c r="BF603"/>
  <c r="T603"/>
  <c r="R603"/>
  <c r="P603"/>
  <c r="BI601"/>
  <c r="BH601"/>
  <c r="BG601"/>
  <c r="BF601"/>
  <c r="T601"/>
  <c r="R601"/>
  <c r="P601"/>
  <c r="BI599"/>
  <c r="BH599"/>
  <c r="BG599"/>
  <c r="BF599"/>
  <c r="T599"/>
  <c r="R599"/>
  <c r="P599"/>
  <c r="BI597"/>
  <c r="BH597"/>
  <c r="BG597"/>
  <c r="BF597"/>
  <c r="T597"/>
  <c r="R597"/>
  <c r="P597"/>
  <c r="BI595"/>
  <c r="BH595"/>
  <c r="BG595"/>
  <c r="BF595"/>
  <c r="T595"/>
  <c r="R595"/>
  <c r="P595"/>
  <c r="BI593"/>
  <c r="BH593"/>
  <c r="BG593"/>
  <c r="BF593"/>
  <c r="T593"/>
  <c r="R593"/>
  <c r="P593"/>
  <c r="BI591"/>
  <c r="BH591"/>
  <c r="BG591"/>
  <c r="BF591"/>
  <c r="T591"/>
  <c r="R591"/>
  <c r="P591"/>
  <c r="BI589"/>
  <c r="BH589"/>
  <c r="BG589"/>
  <c r="BF589"/>
  <c r="T589"/>
  <c r="R589"/>
  <c r="P589"/>
  <c r="BI587"/>
  <c r="BH587"/>
  <c r="BG587"/>
  <c r="BF587"/>
  <c r="T587"/>
  <c r="R587"/>
  <c r="P587"/>
  <c r="BI585"/>
  <c r="BH585"/>
  <c r="BG585"/>
  <c r="BF585"/>
  <c r="T585"/>
  <c r="R585"/>
  <c r="P585"/>
  <c r="BI583"/>
  <c r="BH583"/>
  <c r="BG583"/>
  <c r="BF583"/>
  <c r="T583"/>
  <c r="R583"/>
  <c r="P583"/>
  <c r="BI581"/>
  <c r="BH581"/>
  <c r="BG581"/>
  <c r="BF581"/>
  <c r="T581"/>
  <c r="R581"/>
  <c r="P581"/>
  <c r="BI579"/>
  <c r="BH579"/>
  <c r="BG579"/>
  <c r="BF579"/>
  <c r="T579"/>
  <c r="R579"/>
  <c r="P579"/>
  <c r="BI577"/>
  <c r="BH577"/>
  <c r="BG577"/>
  <c r="BF577"/>
  <c r="T577"/>
  <c r="R577"/>
  <c r="P577"/>
  <c r="BI575"/>
  <c r="BH575"/>
  <c r="BG575"/>
  <c r="BF575"/>
  <c r="T575"/>
  <c r="R575"/>
  <c r="P575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2"/>
  <c r="BH532"/>
  <c r="BG532"/>
  <c r="BF532"/>
  <c r="T532"/>
  <c r="R532"/>
  <c r="P532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R526"/>
  <c r="P526"/>
  <c r="BI525"/>
  <c r="BH525"/>
  <c r="BG525"/>
  <c r="BF525"/>
  <c r="T525"/>
  <c r="R525"/>
  <c r="P525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2"/>
  <c r="F79"/>
  <c r="E77"/>
  <c r="J59"/>
  <c r="F56"/>
  <c r="E54"/>
  <c r="J23"/>
  <c r="E23"/>
  <c r="J81"/>
  <c r="J22"/>
  <c r="J20"/>
  <c r="E20"/>
  <c r="F82"/>
  <c r="J19"/>
  <c r="J17"/>
  <c r="E17"/>
  <c r="F58"/>
  <c r="J16"/>
  <c r="J14"/>
  <c r="J56"/>
  <c r="E7"/>
  <c r="E73"/>
  <c i="1" r="L50"/>
  <c r="AM50"/>
  <c r="AM49"/>
  <c r="L49"/>
  <c r="AM47"/>
  <c r="L47"/>
  <c r="L45"/>
  <c r="L44"/>
  <c i="2" r="BK320"/>
  <c r="J105"/>
  <c r="BK88"/>
  <c r="J926"/>
  <c r="J869"/>
  <c r="BK811"/>
  <c r="BK749"/>
  <c r="J615"/>
  <c r="BK567"/>
  <c r="BK445"/>
  <c r="BK330"/>
  <c r="J237"/>
  <c r="BK958"/>
  <c r="J919"/>
  <c r="J886"/>
  <c r="BK835"/>
  <c r="BK800"/>
  <c r="J621"/>
  <c r="J517"/>
  <c r="J261"/>
  <c r="BK124"/>
  <c r="J450"/>
  <c r="BK309"/>
  <c r="BK954"/>
  <c r="BK914"/>
  <c r="J899"/>
  <c r="BK864"/>
  <c r="J826"/>
  <c r="J787"/>
  <c r="J781"/>
  <c r="BK739"/>
  <c r="BK675"/>
  <c r="BK503"/>
  <c r="J136"/>
  <c r="J950"/>
  <c r="J865"/>
  <c r="J828"/>
  <c r="BK797"/>
  <c r="J745"/>
  <c r="BK695"/>
  <c r="J633"/>
  <c r="J573"/>
  <c r="BK431"/>
  <c r="BK383"/>
  <c r="BK269"/>
  <c r="BK138"/>
  <c r="BK486"/>
  <c r="J389"/>
  <c r="BK289"/>
  <c r="BK195"/>
  <c r="BK162"/>
  <c r="J103"/>
  <c r="BK926"/>
  <c r="J888"/>
  <c r="BK823"/>
  <c r="J792"/>
  <c r="J774"/>
  <c r="J649"/>
  <c r="BK542"/>
  <c r="BK479"/>
  <c r="J293"/>
  <c r="BK193"/>
  <c r="J108"/>
  <c r="BK341"/>
  <c r="BK105"/>
  <c r="BK557"/>
  <c r="BK523"/>
  <c r="BK407"/>
  <c r="J290"/>
  <c r="J173"/>
  <c r="BK95"/>
  <c r="J429"/>
  <c r="J307"/>
  <c r="J170"/>
  <c i="4" r="BK140"/>
  <c r="J143"/>
  <c r="J91"/>
  <c r="J95"/>
  <c r="BK105"/>
  <c r="BK128"/>
  <c r="BK130"/>
  <c r="J88"/>
  <c i="5" r="BK97"/>
  <c r="J143"/>
  <c r="BK145"/>
  <c r="J107"/>
  <c r="BK139"/>
  <c i="6" r="J122"/>
  <c r="BK120"/>
  <c r="J130"/>
  <c r="BK113"/>
  <c r="BK87"/>
  <c r="J133"/>
  <c r="BK98"/>
  <c r="BK104"/>
  <c i="7" r="BK96"/>
  <c r="J90"/>
  <c r="BK88"/>
  <c i="2" r="J941"/>
  <c r="BK933"/>
  <c r="J917"/>
  <c r="J887"/>
  <c r="BK865"/>
  <c r="BK826"/>
  <c r="BK784"/>
  <c r="BK766"/>
  <c r="BK725"/>
  <c r="J679"/>
  <c r="J637"/>
  <c r="BK543"/>
  <c r="J409"/>
  <c r="BK357"/>
  <c r="BK104"/>
  <c r="BK928"/>
  <c r="J878"/>
  <c r="J818"/>
  <c r="J794"/>
  <c r="J770"/>
  <c r="J762"/>
  <c r="BK689"/>
  <c r="BK603"/>
  <c r="J496"/>
  <c r="BK470"/>
  <c r="BK351"/>
  <c r="BK199"/>
  <c r="BK150"/>
  <c r="J894"/>
  <c r="BK841"/>
  <c r="BK813"/>
  <c r="BK751"/>
  <c r="J643"/>
  <c r="J541"/>
  <c r="J375"/>
  <c r="J146"/>
  <c r="BK501"/>
  <c r="BK283"/>
  <c r="J956"/>
  <c r="J927"/>
  <c r="BK896"/>
  <c r="J853"/>
  <c r="BK819"/>
  <c r="BK785"/>
  <c r="J723"/>
  <c r="BK549"/>
  <c r="BK435"/>
  <c r="J239"/>
  <c r="BK963"/>
  <c r="J563"/>
  <c r="J413"/>
  <c r="BK347"/>
  <c r="BK172"/>
  <c r="J492"/>
  <c r="BK415"/>
  <c r="J229"/>
  <c r="J172"/>
  <c r="J109"/>
  <c r="J933"/>
  <c r="J901"/>
  <c r="J863"/>
  <c r="J817"/>
  <c r="J788"/>
  <c r="BK729"/>
  <c r="BK615"/>
  <c r="J538"/>
  <c r="J462"/>
  <c r="J275"/>
  <c r="J247"/>
  <c r="J128"/>
  <c r="J479"/>
  <c r="BK342"/>
  <c r="BK281"/>
  <c r="BK546"/>
  <c r="BK499"/>
  <c r="BK437"/>
  <c r="J355"/>
  <c r="J882"/>
  <c r="BK846"/>
  <c r="BK631"/>
  <c r="J497"/>
  <c r="J299"/>
  <c r="J163"/>
  <c r="BK475"/>
  <c r="BK271"/>
  <c r="BK99"/>
  <c i="3" r="J97"/>
  <c r="J133"/>
  <c r="J178"/>
  <c r="J129"/>
  <c r="J160"/>
  <c r="BK126"/>
  <c r="BK135"/>
  <c r="J101"/>
  <c r="BK145"/>
  <c r="BK172"/>
  <c r="J139"/>
  <c r="J142"/>
  <c r="BK100"/>
  <c i="4" r="BK100"/>
  <c r="J100"/>
  <c r="BK147"/>
  <c r="BK122"/>
  <c r="J106"/>
  <c r="BK120"/>
  <c r="J125"/>
  <c r="BK121"/>
  <c r="BK114"/>
  <c r="J114"/>
  <c i="2" r="BK940"/>
  <c r="BK932"/>
  <c r="J916"/>
  <c r="J877"/>
  <c r="BK849"/>
  <c r="J820"/>
  <c r="BK779"/>
  <c r="J758"/>
  <c r="BK701"/>
  <c r="J601"/>
  <c r="BK521"/>
  <c r="BK379"/>
  <c r="BK947"/>
  <c r="J924"/>
  <c r="J856"/>
  <c r="BK795"/>
  <c r="J707"/>
  <c r="BK621"/>
  <c r="J547"/>
  <c r="J417"/>
  <c r="J231"/>
  <c r="J953"/>
  <c r="J893"/>
  <c r="J841"/>
  <c r="J805"/>
  <c r="J771"/>
  <c r="BK717"/>
  <c r="J663"/>
  <c r="BK493"/>
  <c r="J445"/>
  <c r="J350"/>
  <c r="BK140"/>
  <c r="BK900"/>
  <c r="J876"/>
  <c r="J798"/>
  <c r="J717"/>
  <c r="J348"/>
  <c r="J233"/>
  <c r="BK504"/>
  <c r="J645"/>
  <c r="BK587"/>
  <c r="BK391"/>
  <c r="BK245"/>
  <c r="BK509"/>
  <c r="BK371"/>
  <c r="J283"/>
  <c r="BK188"/>
  <c r="J155"/>
  <c r="BK920"/>
  <c r="BK855"/>
  <c r="J801"/>
  <c r="J711"/>
  <c r="J619"/>
  <c r="BK577"/>
  <c r="J347"/>
  <c r="J292"/>
  <c r="J265"/>
  <c r="BK191"/>
  <c r="BK107"/>
  <c r="BK455"/>
  <c r="BK303"/>
  <c r="BK661"/>
  <c r="J534"/>
  <c r="J482"/>
  <c r="J365"/>
  <c r="J235"/>
  <c r="J150"/>
  <c r="BK97"/>
  <c r="J465"/>
  <c r="BK425"/>
  <c r="J243"/>
  <c r="BK177"/>
  <c r="J156"/>
  <c r="J86"/>
  <c r="J477"/>
  <c r="BK450"/>
  <c r="J324"/>
  <c r="BK132"/>
  <c r="BK908"/>
  <c r="J822"/>
  <c r="BK765"/>
  <c r="J577"/>
  <c r="J425"/>
  <c r="BK243"/>
  <c r="J277"/>
  <c r="BK111"/>
  <c i="3" r="J193"/>
  <c r="BK195"/>
  <c r="BK161"/>
  <c r="J199"/>
  <c r="J174"/>
  <c r="BK96"/>
  <c r="J189"/>
  <c r="BK147"/>
  <c r="J88"/>
  <c r="BK158"/>
  <c r="J122"/>
  <c r="BK123"/>
  <c r="J98"/>
  <c r="BK136"/>
  <c r="BK101"/>
  <c r="BK143"/>
  <c r="BK114"/>
  <c i="4" r="BK112"/>
  <c r="BK138"/>
  <c r="J90"/>
  <c r="J109"/>
  <c r="J112"/>
  <c r="BK157"/>
  <c r="BK96"/>
  <c r="J134"/>
  <c r="BK104"/>
  <c r="J133"/>
  <c r="J96"/>
  <c r="BK99"/>
  <c r="J122"/>
  <c i="5" r="J117"/>
  <c r="BK141"/>
  <c r="BK105"/>
  <c r="J109"/>
  <c r="BK121"/>
  <c i="2" r="BK311"/>
  <c r="BK185"/>
  <c r="J99"/>
  <c r="BK946"/>
  <c r="BK921"/>
  <c r="J846"/>
  <c r="BK778"/>
  <c r="J681"/>
  <c r="J639"/>
  <c r="J571"/>
  <c r="J470"/>
  <c r="J327"/>
  <c r="J219"/>
  <c r="J93"/>
  <c r="BK888"/>
  <c r="BK845"/>
  <c r="BK768"/>
  <c r="BK743"/>
  <c r="BK607"/>
  <c r="BK538"/>
  <c r="BK429"/>
  <c r="J126"/>
  <c r="BK423"/>
  <c r="BK293"/>
  <c r="BK540"/>
  <c r="BK496"/>
  <c r="J452"/>
  <c r="BK403"/>
  <c r="J213"/>
  <c r="J102"/>
  <c r="J948"/>
  <c r="BK869"/>
  <c r="J839"/>
  <c r="BK810"/>
  <c r="BK782"/>
  <c r="J691"/>
  <c r="J625"/>
  <c r="J548"/>
  <c r="J385"/>
  <c r="J515"/>
  <c r="BK456"/>
  <c r="BK233"/>
  <c r="J157"/>
  <c r="J961"/>
  <c r="BK922"/>
  <c r="J858"/>
  <c r="BK798"/>
  <c r="BK771"/>
  <c r="J657"/>
  <c r="J565"/>
  <c r="BK507"/>
  <c r="J342"/>
  <c r="BK142"/>
  <c r="BK454"/>
  <c r="J245"/>
  <c r="J197"/>
  <c r="J168"/>
  <c r="J89"/>
  <c r="BK478"/>
  <c r="J464"/>
  <c r="BK255"/>
  <c r="J134"/>
  <c r="BK90"/>
  <c r="J883"/>
  <c r="J862"/>
  <c r="BK809"/>
  <c r="BK595"/>
  <c r="J513"/>
  <c r="BK464"/>
  <c r="BK290"/>
  <c r="J90"/>
  <c r="J159"/>
  <c r="BK89"/>
  <c i="3" r="J184"/>
  <c r="BK189"/>
  <c r="J165"/>
  <c r="BK200"/>
  <c r="J183"/>
  <c r="BK115"/>
  <c r="BK194"/>
  <c r="BK166"/>
  <c r="J116"/>
  <c r="BK160"/>
  <c r="BK148"/>
  <c r="J179"/>
  <c r="J99"/>
  <c r="J175"/>
  <c r="BK190"/>
  <c r="BK175"/>
  <c r="J123"/>
  <c r="J149"/>
  <c r="J105"/>
  <c r="BK131"/>
  <c r="J131"/>
  <c r="J169"/>
  <c r="BK97"/>
  <c r="BK109"/>
  <c i="4" r="BK86"/>
  <c r="J101"/>
  <c r="J117"/>
  <c r="J86"/>
  <c r="BK90"/>
  <c r="BK149"/>
  <c r="BK111"/>
  <c r="BK109"/>
  <c r="BK131"/>
  <c i="5" r="J120"/>
  <c r="BK101"/>
  <c r="J115"/>
  <c r="BK120"/>
  <c r="BK143"/>
  <c r="J93"/>
  <c i="6" r="J109"/>
  <c r="J117"/>
  <c r="J104"/>
  <c r="J118"/>
  <c r="BK124"/>
  <c r="J105"/>
  <c r="J111"/>
  <c r="J94"/>
  <c r="J98"/>
  <c i="7" r="J100"/>
  <c r="BK106"/>
  <c r="BK92"/>
  <c i="2" r="J383"/>
  <c r="BK957"/>
  <c r="BK534"/>
  <c r="BK491"/>
  <c r="BK495"/>
  <c r="J377"/>
  <c r="J305"/>
  <c r="J211"/>
  <c r="J101"/>
  <c r="J947"/>
  <c r="BK899"/>
  <c r="J850"/>
  <c r="BK836"/>
  <c r="BK783"/>
  <c r="BK764"/>
  <c r="BK727"/>
  <c r="BK637"/>
  <c r="BK565"/>
  <c r="J419"/>
  <c r="BK295"/>
  <c r="J147"/>
  <c r="J469"/>
  <c r="J357"/>
  <c r="J217"/>
  <c r="J118"/>
  <c r="J930"/>
  <c r="BK906"/>
  <c r="BK876"/>
  <c r="BK828"/>
  <c r="BK804"/>
  <c r="J777"/>
  <c r="BK709"/>
  <c r="BK645"/>
  <c r="J589"/>
  <c r="BK517"/>
  <c r="BK460"/>
  <c r="J281"/>
  <c r="BK249"/>
  <c r="J186"/>
  <c r="J456"/>
  <c r="J309"/>
  <c r="BK617"/>
  <c r="BK489"/>
  <c r="J431"/>
  <c r="J328"/>
  <c r="J201"/>
  <c r="BK842"/>
  <c r="BK777"/>
  <c r="J651"/>
  <c r="BK544"/>
  <c r="J359"/>
  <c r="J140"/>
  <c r="BK263"/>
  <c r="BK101"/>
  <c i="3" r="J181"/>
  <c r="BK183"/>
  <c r="BK140"/>
  <c r="BK198"/>
  <c r="BK191"/>
  <c r="BK150"/>
  <c r="J196"/>
  <c r="BK151"/>
  <c r="J102"/>
  <c r="J136"/>
  <c r="J190"/>
  <c r="BK116"/>
  <c r="J87"/>
  <c r="J125"/>
  <c r="BK179"/>
  <c r="BK138"/>
  <c r="BK112"/>
  <c r="J147"/>
  <c r="J145"/>
  <c r="J127"/>
  <c r="BK91"/>
  <c r="J130"/>
  <c r="J94"/>
  <c r="J100"/>
  <c r="BK94"/>
  <c i="4" r="BK106"/>
  <c r="BK102"/>
  <c r="J87"/>
  <c r="J118"/>
  <c r="J98"/>
  <c r="BK152"/>
  <c r="J150"/>
  <c r="J146"/>
  <c r="BK118"/>
  <c r="J139"/>
  <c r="J141"/>
  <c i="5" r="BK115"/>
  <c r="J141"/>
  <c r="BK111"/>
  <c r="J113"/>
  <c i="6" r="BK133"/>
  <c r="BK135"/>
  <c r="J108"/>
  <c r="J132"/>
  <c r="J128"/>
  <c r="BK96"/>
  <c r="J88"/>
  <c i="7" r="J92"/>
  <c r="J104"/>
  <c i="2" r="J945"/>
  <c r="BK936"/>
  <c r="J915"/>
  <c r="J872"/>
  <c r="BK830"/>
  <c r="BK799"/>
  <c r="J756"/>
  <c r="BK705"/>
  <c r="BK655"/>
  <c r="BK555"/>
  <c r="J466"/>
  <c r="J329"/>
  <c r="BK275"/>
  <c r="BK168"/>
  <c r="J97"/>
  <c r="BK939"/>
  <c r="J880"/>
  <c r="J848"/>
  <c r="BK609"/>
  <c r="J546"/>
  <c r="BK397"/>
  <c r="BK334"/>
  <c r="BK229"/>
  <c r="J954"/>
  <c r="J889"/>
  <c r="J904"/>
  <c r="J824"/>
  <c r="J772"/>
  <c r="J753"/>
  <c r="J695"/>
  <c r="BK651"/>
  <c r="J543"/>
  <c r="BK443"/>
  <c r="BK336"/>
  <c r="BK128"/>
  <c r="BK463"/>
  <c r="J346"/>
  <c r="J273"/>
  <c r="BK937"/>
  <c r="BK909"/>
  <c r="J867"/>
  <c r="J845"/>
  <c r="BK791"/>
  <c r="BK755"/>
  <c r="J701"/>
  <c r="BK573"/>
  <c r="BK355"/>
  <c r="BK217"/>
  <c r="J963"/>
  <c r="BK915"/>
  <c r="BK870"/>
  <c r="J838"/>
  <c r="BK805"/>
  <c r="J775"/>
  <c r="J739"/>
  <c r="BK653"/>
  <c r="J561"/>
  <c r="BK393"/>
  <c r="BK329"/>
  <c r="J148"/>
  <c r="BK482"/>
  <c r="BK359"/>
  <c r="J215"/>
  <c r="J161"/>
  <c r="BK961"/>
  <c r="BK929"/>
  <c r="BK916"/>
  <c r="BK880"/>
  <c r="BK818"/>
  <c r="J780"/>
  <c r="BK761"/>
  <c r="J689"/>
  <c r="BK613"/>
  <c r="J549"/>
  <c r="J504"/>
  <c r="J459"/>
  <c r="BK287"/>
  <c r="J255"/>
  <c r="J87"/>
  <c r="J405"/>
  <c r="J311"/>
  <c r="J627"/>
  <c r="J539"/>
  <c r="J483"/>
  <c r="J391"/>
  <c r="J209"/>
  <c r="BK92"/>
  <c r="BK346"/>
  <c r="J191"/>
  <c r="BK161"/>
  <c r="J503"/>
  <c r="BK473"/>
  <c r="J415"/>
  <c r="J332"/>
  <c r="BK151"/>
  <c r="BK100"/>
  <c r="J891"/>
  <c r="J851"/>
  <c r="J785"/>
  <c r="J665"/>
  <c r="J507"/>
  <c r="BK327"/>
  <c r="BK122"/>
  <c r="BK363"/>
  <c r="J106"/>
  <c i="3" r="J191"/>
  <c r="BK118"/>
  <c r="BK170"/>
  <c r="BK139"/>
  <c r="BK197"/>
  <c r="BK154"/>
  <c r="J197"/>
  <c r="J161"/>
  <c r="J93"/>
  <c r="BK164"/>
  <c r="BK185"/>
  <c r="BK103"/>
  <c r="BK86"/>
  <c r="J90"/>
  <c i="4" r="BK101"/>
  <c i="5" r="J101"/>
  <c r="J111"/>
  <c r="BK117"/>
  <c r="BK103"/>
  <c i="6" r="BK130"/>
  <c r="BK131"/>
  <c r="J102"/>
  <c r="BK92"/>
  <c r="J120"/>
  <c r="J126"/>
  <c r="J114"/>
  <c r="BK112"/>
  <c r="J92"/>
  <c r="J116"/>
  <c i="7" r="BK100"/>
  <c r="J94"/>
  <c i="2" r="J944"/>
  <c r="J937"/>
  <c r="J925"/>
  <c r="J909"/>
  <c r="BK878"/>
  <c r="BK850"/>
  <c r="J819"/>
  <c r="J778"/>
  <c r="BK741"/>
  <c r="J715"/>
  <c r="J683"/>
  <c r="BK649"/>
  <c r="BK599"/>
  <c r="BK505"/>
  <c r="J446"/>
  <c r="J345"/>
  <c r="J115"/>
  <c r="J936"/>
  <c r="J832"/>
  <c r="BK801"/>
  <c r="BK760"/>
  <c r="BK659"/>
  <c r="J593"/>
  <c r="BK563"/>
  <c r="BK409"/>
  <c r="BK313"/>
  <c r="J221"/>
  <c r="J900"/>
  <c r="BK839"/>
  <c r="BK806"/>
  <c r="J779"/>
  <c r="J719"/>
  <c r="J667"/>
  <c r="BK539"/>
  <c r="J449"/>
  <c r="BK321"/>
  <c r="J177"/>
  <c r="J906"/>
  <c r="J837"/>
  <c r="J757"/>
  <c r="BK693"/>
  <c r="J500"/>
  <c r="J303"/>
  <c r="J132"/>
  <c r="BK502"/>
  <c r="BK337"/>
  <c r="J959"/>
  <c r="BK917"/>
  <c r="BK875"/>
  <c r="BK847"/>
  <c r="J810"/>
  <c r="J764"/>
  <c r="J687"/>
  <c r="J523"/>
  <c r="BK494"/>
  <c r="BK348"/>
  <c r="BK297"/>
  <c r="BK118"/>
  <c r="BK956"/>
  <c r="BK901"/>
  <c r="BK856"/>
  <c r="J842"/>
  <c r="J808"/>
  <c r="J796"/>
  <c r="J773"/>
  <c r="BK735"/>
  <c r="J675"/>
  <c r="J575"/>
  <c r="J454"/>
  <c r="BK387"/>
  <c r="J263"/>
  <c r="BK136"/>
  <c r="J458"/>
  <c r="BK241"/>
  <c r="J179"/>
  <c r="J154"/>
  <c r="BK934"/>
  <c r="BK923"/>
  <c r="BK889"/>
  <c r="BK860"/>
  <c r="J812"/>
  <c r="BK326"/>
  <c r="J158"/>
  <c r="J498"/>
  <c r="BK471"/>
  <c r="J439"/>
  <c r="BK183"/>
  <c r="J124"/>
  <c r="BK894"/>
  <c r="J816"/>
  <c r="BK713"/>
  <c r="J525"/>
  <c r="J297"/>
  <c r="J397"/>
  <c r="J114"/>
  <c i="3" r="BK199"/>
  <c r="J92"/>
  <c r="BK169"/>
  <c r="J195"/>
  <c r="J198"/>
  <c r="J167"/>
  <c r="J128"/>
  <c r="J86"/>
  <c r="J187"/>
  <c r="BK134"/>
  <c r="BK98"/>
  <c i="4" r="J110"/>
  <c r="J119"/>
  <c r="BK150"/>
  <c r="J108"/>
  <c r="BK125"/>
  <c r="J102"/>
  <c r="BK137"/>
  <c r="BK155"/>
  <c r="BK97"/>
  <c r="BK134"/>
  <c r="J94"/>
  <c r="BK132"/>
  <c i="5" r="BK99"/>
  <c r="J145"/>
  <c r="J137"/>
  <c i="6" r="J123"/>
  <c r="BK121"/>
  <c r="BK100"/>
  <c r="J127"/>
  <c r="J86"/>
  <c r="BK126"/>
  <c r="BK127"/>
  <c r="BK122"/>
  <c i="7" r="BK98"/>
  <c i="2" r="J207"/>
  <c r="J943"/>
  <c r="J913"/>
  <c r="J874"/>
  <c r="J830"/>
  <c r="BK767"/>
  <c r="BK683"/>
  <c r="BK625"/>
  <c r="BK528"/>
  <c r="BK369"/>
  <c r="BK247"/>
  <c r="BK964"/>
  <c r="J949"/>
  <c r="J873"/>
  <c r="BK815"/>
  <c r="J783"/>
  <c r="J699"/>
  <c r="BK597"/>
  <c r="BK485"/>
  <c r="J401"/>
  <c r="BK335"/>
  <c r="BK158"/>
  <c r="BK902"/>
  <c r="BK858"/>
  <c r="BK792"/>
  <c r="BK681"/>
  <c r="J489"/>
  <c r="BK175"/>
  <c r="BK87"/>
  <c r="BK385"/>
  <c r="BK317"/>
  <c r="J923"/>
  <c r="J905"/>
  <c r="BK871"/>
  <c r="J478"/>
  <c r="J153"/>
  <c r="J955"/>
  <c r="BK885"/>
  <c r="BK844"/>
  <c r="BK814"/>
  <c r="J790"/>
  <c r="BK931"/>
  <c r="J892"/>
  <c r="BK837"/>
  <c r="J784"/>
  <c r="BK753"/>
  <c r="J673"/>
  <c r="J585"/>
  <c r="BK513"/>
  <c r="BK344"/>
  <c r="J253"/>
  <c r="BK187"/>
  <c r="BK361"/>
  <c r="BK109"/>
  <c r="BK571"/>
  <c r="BK532"/>
  <c r="J463"/>
  <c r="J399"/>
  <c r="BK265"/>
  <c r="BK149"/>
  <c r="J475"/>
  <c r="BK213"/>
  <c r="J447"/>
  <c r="J166"/>
  <c i="3" r="J182"/>
  <c r="J172"/>
  <c r="BK125"/>
  <c r="BK196"/>
  <c r="J177"/>
  <c r="BK119"/>
  <c r="BK192"/>
  <c r="J154"/>
  <c r="BK157"/>
  <c r="BK137"/>
  <c r="BK153"/>
  <c r="BK180"/>
  <c r="J96"/>
  <c r="BK132"/>
  <c r="J180"/>
  <c r="BK130"/>
  <c r="BK108"/>
  <c r="BK159"/>
  <c r="BK156"/>
  <c r="J137"/>
  <c i="2" r="BK962"/>
  <c r="BK938"/>
  <c r="BK927"/>
  <c r="BK919"/>
  <c r="BK912"/>
  <c r="BK891"/>
  <c r="J868"/>
  <c r="BK848"/>
  <c r="J825"/>
  <c r="J802"/>
  <c r="BK769"/>
  <c r="BK733"/>
  <c r="J693"/>
  <c r="BK669"/>
  <c r="BK605"/>
  <c r="J559"/>
  <c r="BK477"/>
  <c r="J393"/>
  <c r="J336"/>
  <c r="BK273"/>
  <c r="J169"/>
  <c r="J92"/>
  <c r="J942"/>
  <c r="J911"/>
  <c r="J870"/>
  <c r="BK787"/>
  <c r="J725"/>
  <c r="J631"/>
  <c r="BK548"/>
  <c r="J403"/>
  <c r="J340"/>
  <c r="BK197"/>
  <c r="J960"/>
  <c r="J881"/>
  <c r="BK831"/>
  <c r="J765"/>
  <c r="J749"/>
  <c r="BK671"/>
  <c r="J526"/>
  <c r="J339"/>
  <c r="J144"/>
  <c r="J448"/>
  <c r="BK935"/>
  <c r="J334"/>
  <c r="BK868"/>
  <c r="J727"/>
  <c r="BK561"/>
  <c r="J369"/>
  <c i="3" r="BK165"/>
  <c i="4" r="BK110"/>
  <c r="BK108"/>
  <c r="J151"/>
  <c r="BK127"/>
  <c r="J131"/>
  <c r="J149"/>
  <c r="BK135"/>
  <c i="5" r="J124"/>
  <c r="J122"/>
  <c r="J126"/>
  <c i="6" r="BK111"/>
  <c r="J119"/>
  <c r="J134"/>
  <c r="BK115"/>
  <c r="BK123"/>
  <c r="BK103"/>
  <c r="BK94"/>
  <c r="BK114"/>
  <c i="7" r="J106"/>
  <c r="J88"/>
  <c r="J98"/>
  <c i="2" r="BK166"/>
  <c r="J939"/>
  <c r="BK895"/>
  <c r="J836"/>
  <c r="J607"/>
  <c r="J487"/>
  <c r="J387"/>
  <c r="J251"/>
  <c r="J965"/>
  <c r="BK950"/>
  <c r="BK887"/>
  <c r="J829"/>
  <c r="BK796"/>
  <c r="J768"/>
  <c r="BK707"/>
  <c r="BK665"/>
  <c r="BK551"/>
  <c r="BK459"/>
  <c r="BK367"/>
  <c r="BK189"/>
  <c r="J902"/>
  <c r="BK817"/>
  <c r="J735"/>
  <c r="J605"/>
  <c r="BK488"/>
  <c r="J320"/>
  <c r="BK103"/>
  <c r="BK441"/>
  <c r="BK339"/>
  <c r="BK186"/>
  <c r="J922"/>
  <c r="J885"/>
  <c r="J860"/>
  <c r="J795"/>
  <c r="J741"/>
  <c r="BK703"/>
  <c r="J623"/>
  <c r="BK373"/>
  <c r="J149"/>
  <c r="BK629"/>
  <c r="BK569"/>
  <c r="BK461"/>
  <c r="BK285"/>
  <c r="BK237"/>
  <c r="BK165"/>
  <c r="BK458"/>
  <c r="J285"/>
  <c r="BK633"/>
  <c r="BK515"/>
  <c r="J435"/>
  <c r="J349"/>
  <c r="J181"/>
  <c r="BK93"/>
  <c r="J353"/>
  <c r="BK211"/>
  <c r="J185"/>
  <c r="J162"/>
  <c r="BK146"/>
  <c r="J495"/>
  <c r="J467"/>
  <c r="J361"/>
  <c r="J175"/>
  <c r="BK126"/>
  <c r="BK907"/>
  <c r="J866"/>
  <c r="J804"/>
  <c r="J671"/>
  <c r="BK536"/>
  <c r="J367"/>
  <c r="BK153"/>
  <c r="BK452"/>
  <c r="J259"/>
  <c r="J91"/>
  <c i="3" r="BK163"/>
  <c r="BK181"/>
  <c r="J152"/>
  <c r="BK188"/>
  <c r="J110"/>
  <c r="BK184"/>
  <c r="J155"/>
  <c r="J156"/>
  <c r="BK144"/>
  <c r="BK149"/>
  <c r="BK117"/>
  <c r="BK178"/>
  <c r="BK87"/>
  <c r="J176"/>
  <c r="BK128"/>
  <c r="BK93"/>
  <c r="J132"/>
  <c r="BK167"/>
  <c r="J108"/>
  <c r="BK89"/>
  <c r="BK105"/>
  <c i="4" r="J138"/>
  <c r="J97"/>
  <c r="J126"/>
  <c r="J89"/>
  <c r="BK143"/>
  <c r="BK87"/>
  <c r="BK92"/>
  <c r="J116"/>
  <c r="BK91"/>
  <c r="J115"/>
  <c r="J105"/>
  <c r="J120"/>
  <c i="5" r="J135"/>
  <c r="BK109"/>
  <c r="J128"/>
  <c r="BK113"/>
  <c r="BK95"/>
  <c i="6" r="J124"/>
  <c r="J129"/>
  <c r="J103"/>
  <c r="J112"/>
  <c r="J113"/>
  <c r="J115"/>
  <c r="BK102"/>
  <c i="7" r="BK108"/>
  <c r="J96"/>
  <c i="2" r="BK773"/>
  <c r="BK673"/>
  <c r="BK627"/>
  <c r="J595"/>
  <c r="J501"/>
  <c r="BK401"/>
  <c r="J225"/>
  <c r="J120"/>
  <c r="BK948"/>
  <c r="J938"/>
  <c r="BK882"/>
  <c r="BK820"/>
  <c r="J611"/>
  <c r="BK481"/>
  <c r="BK399"/>
  <c r="BK328"/>
  <c r="J223"/>
  <c r="J918"/>
  <c r="BK877"/>
  <c r="J823"/>
  <c r="BK803"/>
  <c r="BK781"/>
  <c r="BK763"/>
  <c r="J703"/>
  <c r="BK647"/>
  <c r="BK559"/>
  <c r="BK462"/>
  <c r="BK377"/>
  <c r="J257"/>
  <c r="BK181"/>
  <c r="BK116"/>
  <c r="BK892"/>
  <c r="J849"/>
  <c r="J791"/>
  <c r="J754"/>
  <c r="J713"/>
  <c r="BK611"/>
  <c r="J499"/>
  <c r="BK301"/>
  <c r="BK130"/>
  <c r="BK419"/>
  <c r="J331"/>
  <c r="J271"/>
  <c r="BK930"/>
  <c r="BK911"/>
  <c r="J859"/>
  <c r="BK827"/>
  <c r="J789"/>
  <c r="J760"/>
  <c r="J737"/>
  <c r="J661"/>
  <c r="BK545"/>
  <c r="BK530"/>
  <c r="J473"/>
  <c r="BK483"/>
  <c r="J326"/>
  <c r="BK221"/>
  <c r="BK108"/>
  <c r="J946"/>
  <c r="BK886"/>
  <c r="J847"/>
  <c r="BK307"/>
  <c r="BK170"/>
  <c r="BK960"/>
  <c r="BK898"/>
  <c r="BK872"/>
  <c r="BK821"/>
  <c r="J786"/>
  <c r="BK715"/>
  <c r="J603"/>
  <c r="BK525"/>
  <c r="J480"/>
  <c r="J301"/>
  <c r="BK257"/>
  <c r="J188"/>
  <c r="BK86"/>
  <c r="J344"/>
  <c r="J287"/>
  <c r="BK667"/>
  <c r="J540"/>
  <c r="BK498"/>
  <c r="BK433"/>
  <c r="BK319"/>
  <c r="J966"/>
  <c r="BK824"/>
  <c r="BK758"/>
  <c r="BK553"/>
  <c r="BK349"/>
  <c r="J116"/>
  <c r="J295"/>
  <c i="3" r="BK152"/>
  <c r="BK122"/>
  <c r="BK88"/>
  <c r="BK106"/>
  <c r="J150"/>
  <c r="BK111"/>
  <c r="J151"/>
  <c r="J141"/>
  <c r="BK133"/>
  <c i="4" r="J124"/>
  <c r="BK117"/>
  <c r="J92"/>
  <c r="J129"/>
  <c r="BK119"/>
  <c r="BK145"/>
  <c i="5" r="BK93"/>
  <c r="J95"/>
  <c r="J131"/>
  <c r="J133"/>
  <c i="6" r="BK128"/>
  <c r="BK132"/>
  <c r="BK117"/>
  <c r="BK108"/>
  <c r="BK86"/>
  <c r="BK90"/>
  <c i="7" r="J108"/>
  <c r="BK86"/>
  <c i="2" r="BK943"/>
  <c r="J934"/>
  <c r="J920"/>
  <c r="BK893"/>
  <c r="J855"/>
  <c r="J813"/>
  <c r="J743"/>
  <c r="BK697"/>
  <c r="BK643"/>
  <c r="J557"/>
  <c r="J476"/>
  <c r="BK322"/>
  <c r="BK205"/>
  <c r="J111"/>
  <c r="BK945"/>
  <c r="J896"/>
  <c r="BK859"/>
  <c r="J800"/>
  <c r="J729"/>
  <c r="J599"/>
  <c r="BK541"/>
  <c r="J335"/>
  <c r="J964"/>
  <c r="BK910"/>
  <c r="J861"/>
  <c r="J809"/>
  <c r="BK774"/>
  <c r="BK756"/>
  <c r="BK601"/>
  <c r="BK484"/>
  <c r="J407"/>
  <c r="BK519"/>
  <c r="J443"/>
  <c r="BK421"/>
  <c r="BK331"/>
  <c r="J160"/>
  <c r="J104"/>
  <c r="BK881"/>
  <c r="J833"/>
  <c r="J806"/>
  <c r="BK780"/>
  <c r="J721"/>
  <c r="J583"/>
  <c r="BK417"/>
  <c r="J187"/>
  <c r="BK106"/>
  <c r="J427"/>
  <c r="BK465"/>
  <c r="J205"/>
  <c r="J100"/>
  <c r="J455"/>
  <c r="J321"/>
  <c r="BK179"/>
  <c r="BK102"/>
  <c r="J474"/>
  <c r="BK448"/>
  <c r="BK333"/>
  <c r="BK152"/>
  <c r="BK966"/>
  <c r="BK879"/>
  <c r="BK833"/>
  <c r="J769"/>
  <c r="BK623"/>
  <c r="BK487"/>
  <c r="J289"/>
  <c i="3" r="J104"/>
  <c r="J134"/>
  <c r="J188"/>
  <c r="J112"/>
  <c r="J89"/>
  <c r="J113"/>
  <c r="BK177"/>
  <c r="J115"/>
  <c r="BK176"/>
  <c r="J146"/>
  <c r="BK95"/>
  <c r="J126"/>
  <c r="BK92"/>
  <c r="J144"/>
  <c r="J170"/>
  <c r="BK124"/>
  <c r="J106"/>
  <c i="4" r="BK124"/>
  <c r="BK136"/>
  <c r="BK115"/>
  <c r="J157"/>
  <c r="J155"/>
  <c r="J153"/>
  <c r="J152"/>
  <c r="J148"/>
  <c r="J136"/>
  <c r="J130"/>
  <c r="BK129"/>
  <c r="J128"/>
  <c r="J111"/>
  <c r="BK144"/>
  <c r="BK94"/>
  <c r="J135"/>
  <c r="J123"/>
  <c i="5" r="J139"/>
  <c r="J105"/>
  <c r="BK135"/>
  <c r="BK137"/>
  <c r="BK128"/>
  <c r="BK107"/>
  <c i="6" r="J110"/>
  <c r="BK129"/>
  <c r="BK109"/>
  <c r="BK89"/>
  <c r="BK119"/>
  <c r="BK110"/>
  <c r="J107"/>
  <c i="7" r="J102"/>
  <c r="BK90"/>
  <c r="BK87"/>
  <c i="2" r="J95"/>
  <c r="BK897"/>
  <c r="BK866"/>
  <c r="BK816"/>
  <c r="J782"/>
  <c r="BK691"/>
  <c r="J653"/>
  <c r="BK585"/>
  <c r="J542"/>
  <c r="BK395"/>
  <c r="BK291"/>
  <c r="BK227"/>
  <c r="BK955"/>
  <c r="J912"/>
  <c r="BK867"/>
  <c r="J814"/>
  <c r="J797"/>
  <c r="J766"/>
  <c r="BK679"/>
  <c r="J659"/>
  <c r="J581"/>
  <c r="BK490"/>
  <c r="BK469"/>
  <c r="J373"/>
  <c r="BK251"/>
  <c r="J164"/>
  <c r="BK959"/>
  <c r="BK884"/>
  <c r="BK413"/>
  <c r="BK209"/>
  <c r="J952"/>
  <c r="J411"/>
  <c r="BK259"/>
  <c r="BK949"/>
  <c r="J879"/>
  <c r="J827"/>
  <c r="J793"/>
  <c r="J767"/>
  <c r="BK719"/>
  <c r="BK619"/>
  <c r="J528"/>
  <c r="J379"/>
  <c r="J183"/>
  <c r="BK112"/>
  <c r="BK375"/>
  <c r="J227"/>
  <c r="BK163"/>
  <c r="J269"/>
  <c r="BK215"/>
  <c r="BK113"/>
  <c r="BK353"/>
  <c r="BK305"/>
  <c r="BK579"/>
  <c r="BK500"/>
  <c r="BK449"/>
  <c r="J351"/>
  <c r="J203"/>
  <c r="BK466"/>
  <c r="J333"/>
  <c r="BK203"/>
  <c r="BK169"/>
  <c r="BK160"/>
  <c i="1" r="AS55"/>
  <c i="2" r="BK757"/>
  <c r="J587"/>
  <c i="3" r="J124"/>
  <c r="BK193"/>
  <c r="J148"/>
  <c r="BK120"/>
  <c r="J157"/>
  <c r="J162"/>
  <c r="J186"/>
  <c r="BK104"/>
  <c r="BK162"/>
  <c r="BK187"/>
  <c r="J164"/>
  <c r="BK127"/>
  <c r="J168"/>
  <c r="J138"/>
  <c r="BK174"/>
  <c r="J163"/>
  <c r="J135"/>
  <c r="J166"/>
  <c r="J121"/>
  <c r="J111"/>
  <c i="4" r="BK133"/>
  <c r="J99"/>
  <c r="BK95"/>
  <c r="J113"/>
  <c i="5" r="BK133"/>
  <c r="J103"/>
  <c r="J99"/>
  <c r="BK126"/>
  <c i="6" r="J90"/>
  <c i="7" r="BK94"/>
  <c r="BK102"/>
  <c r="J86"/>
  <c i="2" r="J962"/>
  <c r="J931"/>
  <c r="BK924"/>
  <c r="BK905"/>
  <c r="J857"/>
  <c r="BK167"/>
  <c r="J929"/>
  <c r="J884"/>
  <c r="BK843"/>
  <c r="BK794"/>
  <c r="BK677"/>
  <c r="BK575"/>
  <c r="J471"/>
  <c r="BK345"/>
  <c r="BK253"/>
  <c r="BK883"/>
  <c r="BK822"/>
  <c r="J763"/>
  <c r="J705"/>
  <c r="BK583"/>
  <c r="J381"/>
  <c r="BK239"/>
  <c r="BK497"/>
  <c r="J319"/>
  <c r="BK953"/>
  <c r="BK918"/>
  <c r="J897"/>
  <c r="BK838"/>
  <c r="BK790"/>
  <c r="J759"/>
  <c r="J709"/>
  <c r="J553"/>
  <c r="J532"/>
  <c r="J493"/>
  <c r="BK439"/>
  <c r="J655"/>
  <c r="BK593"/>
  <c r="BK547"/>
  <c r="BK381"/>
  <c r="BK173"/>
  <c r="BK457"/>
  <c r="BK526"/>
  <c r="J330"/>
  <c r="BK267"/>
  <c r="BK225"/>
  <c r="J142"/>
  <c r="J457"/>
  <c r="BK315"/>
  <c r="J635"/>
  <c r="J545"/>
  <c r="J488"/>
  <c r="BK405"/>
  <c r="BK231"/>
  <c r="BK144"/>
  <c r="J490"/>
  <c r="BK427"/>
  <c r="BK299"/>
  <c r="J189"/>
  <c r="J165"/>
  <c r="BK154"/>
  <c r="J491"/>
  <c r="J468"/>
  <c r="BK447"/>
  <c r="J195"/>
  <c r="J138"/>
  <c r="J890"/>
  <c r="J835"/>
  <c r="BK788"/>
  <c r="J697"/>
  <c r="BK589"/>
  <c r="BK292"/>
  <c r="J113"/>
  <c r="BK261"/>
  <c r="BK110"/>
  <c i="3" r="BK186"/>
  <c r="J185"/>
  <c r="J158"/>
  <c r="BK90"/>
  <c r="J194"/>
  <c r="J140"/>
  <c r="J173"/>
  <c r="BK146"/>
  <c r="BK168"/>
  <c r="BK142"/>
  <c r="BK171"/>
  <c r="J109"/>
  <c r="BK107"/>
  <c r="BK129"/>
  <c r="J107"/>
  <c i="4" r="BK151"/>
  <c r="J142"/>
  <c r="J144"/>
  <c r="BK146"/>
  <c r="BK148"/>
  <c r="BK141"/>
  <c r="BK88"/>
  <c r="BK113"/>
  <c r="BK142"/>
  <c i="5" r="BK131"/>
  <c r="J121"/>
  <c r="J97"/>
  <c r="BK122"/>
  <c i="6" r="J135"/>
  <c r="BK134"/>
  <c r="J121"/>
  <c r="J125"/>
  <c r="J131"/>
  <c r="J89"/>
  <c r="BK118"/>
  <c i="7" r="BK95"/>
  <c r="BK104"/>
  <c i="2" r="BK944"/>
  <c r="J928"/>
  <c r="J914"/>
  <c r="J844"/>
  <c r="BK808"/>
  <c r="BK770"/>
  <c r="BK737"/>
  <c r="BK723"/>
  <c r="BK657"/>
  <c r="J617"/>
  <c r="J536"/>
  <c r="BK467"/>
  <c r="J371"/>
  <c r="J279"/>
  <c r="BK219"/>
  <c r="J152"/>
  <c r="BK91"/>
  <c r="BK941"/>
  <c r="BK890"/>
  <c r="BK851"/>
  <c r="J761"/>
  <c r="BK663"/>
  <c r="J591"/>
  <c r="BK474"/>
  <c r="J338"/>
  <c r="BK965"/>
  <c r="J951"/>
  <c r="BK857"/>
  <c r="BK812"/>
  <c r="BK789"/>
  <c r="J751"/>
  <c r="J677"/>
  <c r="BK591"/>
  <c r="J486"/>
  <c r="BK446"/>
  <c r="J249"/>
  <c r="BK157"/>
  <c r="J898"/>
  <c r="BK863"/>
  <c r="J776"/>
  <c r="J731"/>
  <c r="BK639"/>
  <c r="J484"/>
  <c r="J241"/>
  <c r="J511"/>
  <c r="J315"/>
  <c r="J958"/>
  <c r="BK925"/>
  <c r="BK873"/>
  <c r="BK840"/>
  <c r="BK793"/>
  <c r="J747"/>
  <c r="BK721"/>
  <c r="J629"/>
  <c r="J502"/>
  <c r="J472"/>
  <c r="J423"/>
  <c r="BK324"/>
  <c r="BK159"/>
  <c r="BK952"/>
  <c r="J908"/>
  <c r="BK853"/>
  <c r="BK825"/>
  <c r="BK802"/>
  <c r="BK754"/>
  <c r="BK711"/>
  <c r="J597"/>
  <c r="J519"/>
  <c r="BK389"/>
  <c r="J267"/>
  <c r="BK120"/>
  <c r="BK468"/>
  <c r="BK343"/>
  <c r="J193"/>
  <c r="BK156"/>
  <c r="J940"/>
  <c r="BK913"/>
  <c r="J843"/>
  <c r="J803"/>
  <c r="J755"/>
  <c r="BK641"/>
  <c r="J530"/>
  <c r="J505"/>
  <c r="J343"/>
  <c r="BK148"/>
  <c r="J88"/>
  <c r="BK332"/>
  <c r="J199"/>
  <c r="J167"/>
  <c r="BK155"/>
  <c r="BK480"/>
  <c r="J461"/>
  <c r="J341"/>
  <c r="J130"/>
  <c r="BK904"/>
  <c r="J831"/>
  <c i="3" r="BK113"/>
  <c r="J192"/>
  <c r="J114"/>
  <c r="J143"/>
  <c r="J117"/>
  <c r="BK110"/>
  <c r="J159"/>
  <c r="J120"/>
  <c r="BK155"/>
  <c r="J118"/>
  <c r="BK99"/>
  <c i="4" r="BK139"/>
  <c r="J93"/>
  <c r="J137"/>
  <c r="J103"/>
  <c r="BK98"/>
  <c r="BK103"/>
  <c r="BK126"/>
  <c r="J127"/>
  <c r="J145"/>
  <c r="BK93"/>
  <c r="BK89"/>
  <c r="J121"/>
  <c i="2" r="BK942"/>
  <c r="J935"/>
  <c r="J910"/>
  <c r="J875"/>
  <c r="J834"/>
  <c r="J811"/>
  <c r="BK775"/>
  <c r="BK762"/>
  <c r="BK731"/>
  <c r="BK687"/>
  <c r="J641"/>
  <c r="BK581"/>
  <c r="BK511"/>
  <c r="BK411"/>
  <c r="BK365"/>
  <c r="J110"/>
  <c r="J957"/>
  <c r="BK903"/>
  <c r="J864"/>
  <c r="J821"/>
  <c r="BK759"/>
  <c r="J733"/>
  <c r="J685"/>
  <c r="J613"/>
  <c r="J551"/>
  <c r="J485"/>
  <c r="BK338"/>
  <c r="BK147"/>
  <c r="J421"/>
  <c r="BK277"/>
  <c r="J921"/>
  <c r="J895"/>
  <c r="BK862"/>
  <c r="BK832"/>
  <c r="J815"/>
  <c r="BK786"/>
  <c r="BK745"/>
  <c r="BK685"/>
  <c r="J609"/>
  <c r="J544"/>
  <c r="J509"/>
  <c r="J437"/>
  <c r="J433"/>
  <c r="J313"/>
  <c r="BK115"/>
  <c r="BK951"/>
  <c r="J907"/>
  <c r="BK861"/>
  <c r="BK834"/>
  <c r="BK807"/>
  <c r="BK772"/>
  <c r="BK635"/>
  <c r="J567"/>
  <c r="BK340"/>
  <c r="BK134"/>
  <c r="BK472"/>
  <c r="BK235"/>
  <c r="J171"/>
  <c r="J107"/>
  <c r="J932"/>
  <c r="J903"/>
  <c r="J871"/>
  <c r="BK829"/>
  <c r="J807"/>
  <c r="BK776"/>
  <c r="BK699"/>
  <c r="J647"/>
  <c r="J555"/>
  <c r="J494"/>
  <c r="J337"/>
  <c r="BK279"/>
  <c r="BK223"/>
  <c r="J151"/>
  <c r="BK476"/>
  <c r="J395"/>
  <c r="J317"/>
  <c r="J669"/>
  <c r="J569"/>
  <c r="J521"/>
  <c r="J441"/>
  <c r="BK350"/>
  <c r="BK207"/>
  <c r="J122"/>
  <c r="J460"/>
  <c r="J322"/>
  <c r="BK201"/>
  <c r="BK164"/>
  <c r="J112"/>
  <c r="BK492"/>
  <c r="J363"/>
  <c r="BK171"/>
  <c r="BK114"/>
  <c r="BK874"/>
  <c r="J840"/>
  <c r="J799"/>
  <c r="BK747"/>
  <c r="J579"/>
  <c r="J481"/>
  <c r="J291"/>
  <c i="1" r="AS60"/>
  <c i="3" r="BK121"/>
  <c r="BK182"/>
  <c r="BK173"/>
  <c r="J200"/>
  <c r="J171"/>
  <c r="BK141"/>
  <c r="J91"/>
  <c r="J153"/>
  <c r="J103"/>
  <c r="BK102"/>
  <c r="J119"/>
  <c r="J95"/>
  <c i="4" r="J107"/>
  <c r="BK123"/>
  <c r="J140"/>
  <c r="J104"/>
  <c r="BK107"/>
  <c r="BK153"/>
  <c r="J147"/>
  <c r="J132"/>
  <c r="BK116"/>
  <c i="5" r="BK124"/>
  <c i="6" r="J87"/>
  <c r="J96"/>
  <c r="BK116"/>
  <c r="BK107"/>
  <c r="BK125"/>
  <c r="BK88"/>
  <c r="J100"/>
  <c r="BK105"/>
  <c i="7" r="J95"/>
  <c r="J87"/>
  <c i="5" l="1" r="R130"/>
  <c r="R123"/>
  <c i="2" r="BK85"/>
  <c r="J85"/>
  <c r="J63"/>
  <c i="4" r="T85"/>
  <c i="5" r="T130"/>
  <c r="T123"/>
  <c i="4" r="P85"/>
  <c i="1" r="AU58"/>
  <c i="2" r="T85"/>
  <c i="3" r="BK85"/>
  <c r="J85"/>
  <c r="J63"/>
  <c i="4" r="BK85"/>
  <c r="J85"/>
  <c r="J63"/>
  <c i="5" r="P119"/>
  <c r="BK92"/>
  <c r="J92"/>
  <c r="J65"/>
  <c r="R119"/>
  <c i="3" r="P85"/>
  <c i="1" r="AU57"/>
  <c i="5" r="T119"/>
  <c i="2" r="P85"/>
  <c i="1" r="AU56"/>
  <c i="3" r="T85"/>
  <c i="5" r="R92"/>
  <c r="R91"/>
  <c r="R90"/>
  <c r="P130"/>
  <c r="P123"/>
  <c r="BK130"/>
  <c r="BK123"/>
  <c r="J123"/>
  <c r="J67"/>
  <c i="6" r="T85"/>
  <c i="7" r="P85"/>
  <c i="1" r="AU62"/>
  <c i="2" r="R85"/>
  <c i="3" r="R85"/>
  <c i="4" r="R85"/>
  <c i="5" r="T92"/>
  <c i="6" r="BK85"/>
  <c r="J85"/>
  <c r="R85"/>
  <c i="7" r="BK85"/>
  <c r="J85"/>
  <c r="J63"/>
  <c r="R85"/>
  <c i="5" r="P92"/>
  <c r="BK119"/>
  <c r="J119"/>
  <c r="J66"/>
  <c i="6" r="P85"/>
  <c i="1" r="AU61"/>
  <c i="7" r="T85"/>
  <c r="J79"/>
  <c r="BE87"/>
  <c r="BE94"/>
  <c r="BE90"/>
  <c r="E50"/>
  <c r="BE92"/>
  <c r="J81"/>
  <c r="BE108"/>
  <c r="F81"/>
  <c r="F82"/>
  <c r="BE88"/>
  <c r="BE98"/>
  <c i="6" r="J63"/>
  <c i="7" r="BE96"/>
  <c r="BE104"/>
  <c r="BE95"/>
  <c r="BE102"/>
  <c r="BE106"/>
  <c r="BE86"/>
  <c r="BE100"/>
  <c i="5" r="T91"/>
  <c r="T90"/>
  <c r="P91"/>
  <c r="P90"/>
  <c i="1" r="AU59"/>
  <c i="6" r="BE119"/>
  <c r="J81"/>
  <c r="BE89"/>
  <c r="BE92"/>
  <c r="BE100"/>
  <c r="BE116"/>
  <c r="E50"/>
  <c r="J79"/>
  <c r="BE103"/>
  <c r="BE108"/>
  <c r="BE113"/>
  <c r="BE128"/>
  <c r="BE94"/>
  <c r="BE114"/>
  <c r="BE121"/>
  <c r="BE124"/>
  <c r="BE131"/>
  <c r="F59"/>
  <c r="BE127"/>
  <c r="BE135"/>
  <c r="BE107"/>
  <c r="BE118"/>
  <c r="BE120"/>
  <c r="BE129"/>
  <c r="BE133"/>
  <c r="BE96"/>
  <c r="BE104"/>
  <c r="BE110"/>
  <c r="BE87"/>
  <c r="BE88"/>
  <c r="BE90"/>
  <c r="BE105"/>
  <c r="BE109"/>
  <c r="BE111"/>
  <c r="BE126"/>
  <c r="BE130"/>
  <c r="BE86"/>
  <c r="BE102"/>
  <c r="BE115"/>
  <c r="BE123"/>
  <c r="BE98"/>
  <c r="BE117"/>
  <c r="BE122"/>
  <c r="BE134"/>
  <c r="BE112"/>
  <c r="BE125"/>
  <c r="BE132"/>
  <c i="5" r="J58"/>
  <c r="BE103"/>
  <c r="BE126"/>
  <c r="J56"/>
  <c r="BE105"/>
  <c r="BE111"/>
  <c r="BE101"/>
  <c r="BE115"/>
  <c r="BE137"/>
  <c r="BE141"/>
  <c r="BE133"/>
  <c r="BE139"/>
  <c r="BE109"/>
  <c r="BE128"/>
  <c r="F59"/>
  <c r="BE97"/>
  <c r="BE113"/>
  <c r="BE121"/>
  <c r="BE122"/>
  <c r="BE131"/>
  <c r="BE143"/>
  <c r="BE145"/>
  <c r="BE117"/>
  <c r="BE93"/>
  <c r="BE107"/>
  <c r="BE124"/>
  <c r="BE95"/>
  <c r="BE99"/>
  <c r="BE135"/>
  <c r="E78"/>
  <c r="BE120"/>
  <c i="4" r="BE88"/>
  <c r="BE102"/>
  <c r="BE114"/>
  <c r="BE115"/>
  <c r="BE134"/>
  <c r="BE90"/>
  <c r="BE92"/>
  <c r="BE95"/>
  <c r="BE136"/>
  <c r="BE141"/>
  <c r="BE86"/>
  <c r="BE98"/>
  <c r="BE103"/>
  <c r="BE106"/>
  <c r="BE112"/>
  <c r="BE122"/>
  <c r="BE138"/>
  <c r="BE89"/>
  <c r="BE110"/>
  <c r="BE113"/>
  <c r="BE117"/>
  <c r="BE125"/>
  <c r="BE137"/>
  <c r="BE142"/>
  <c r="BE147"/>
  <c r="BE100"/>
  <c r="BE130"/>
  <c r="BE135"/>
  <c r="J56"/>
  <c r="J81"/>
  <c r="BE97"/>
  <c r="F59"/>
  <c r="BE99"/>
  <c r="BE120"/>
  <c r="BE139"/>
  <c r="BE148"/>
  <c r="BE153"/>
  <c r="BE155"/>
  <c r="BE104"/>
  <c r="BE126"/>
  <c r="BE133"/>
  <c r="BE149"/>
  <c r="BE157"/>
  <c r="BE93"/>
  <c r="BE96"/>
  <c r="BE105"/>
  <c r="BE107"/>
  <c r="BE118"/>
  <c r="BE151"/>
  <c r="E50"/>
  <c r="BE94"/>
  <c r="BE108"/>
  <c r="BE109"/>
  <c r="BE116"/>
  <c r="BE119"/>
  <c r="BE123"/>
  <c r="BE127"/>
  <c r="BE129"/>
  <c r="BE145"/>
  <c r="BE87"/>
  <c r="BE91"/>
  <c r="BE101"/>
  <c r="BE144"/>
  <c r="BE121"/>
  <c r="BE128"/>
  <c r="BE131"/>
  <c r="BE146"/>
  <c r="BE152"/>
  <c r="BE111"/>
  <c r="BE124"/>
  <c r="BE132"/>
  <c r="BE140"/>
  <c r="BE143"/>
  <c r="BE150"/>
  <c i="3" r="BE101"/>
  <c r="BE137"/>
  <c r="BE139"/>
  <c r="BE155"/>
  <c r="BE158"/>
  <c r="BE107"/>
  <c r="BE108"/>
  <c r="BE110"/>
  <c r="BE112"/>
  <c r="BE136"/>
  <c r="BE141"/>
  <c r="BE148"/>
  <c r="BE150"/>
  <c r="BE92"/>
  <c r="BE99"/>
  <c r="BE104"/>
  <c r="BE116"/>
  <c r="BE142"/>
  <c r="BE167"/>
  <c r="BE183"/>
  <c r="J56"/>
  <c r="BE95"/>
  <c r="BE106"/>
  <c r="BE115"/>
  <c r="BE124"/>
  <c r="BE138"/>
  <c r="BE168"/>
  <c r="BE175"/>
  <c r="BE177"/>
  <c r="F82"/>
  <c r="BE96"/>
  <c r="BE119"/>
  <c r="BE146"/>
  <c r="BE154"/>
  <c r="F58"/>
  <c r="J81"/>
  <c r="BE127"/>
  <c r="BE130"/>
  <c r="BE135"/>
  <c r="BE140"/>
  <c r="BE144"/>
  <c r="BE160"/>
  <c r="BE162"/>
  <c r="BE172"/>
  <c r="E50"/>
  <c r="BE103"/>
  <c r="BE105"/>
  <c r="BE118"/>
  <c r="BE131"/>
  <c r="BE147"/>
  <c r="BE166"/>
  <c r="BE173"/>
  <c r="BE181"/>
  <c r="BE114"/>
  <c r="BE117"/>
  <c r="BE120"/>
  <c r="BE123"/>
  <c r="BE128"/>
  <c r="BE163"/>
  <c r="BE165"/>
  <c r="BE180"/>
  <c r="BE182"/>
  <c r="BE184"/>
  <c r="BE90"/>
  <c r="BE102"/>
  <c r="BE113"/>
  <c r="BE87"/>
  <c r="BE93"/>
  <c r="BE143"/>
  <c r="BE156"/>
  <c r="BE170"/>
  <c r="BE152"/>
  <c r="BE169"/>
  <c r="BE98"/>
  <c r="BE100"/>
  <c r="BE109"/>
  <c r="BE151"/>
  <c r="BE153"/>
  <c r="BE159"/>
  <c r="BE161"/>
  <c r="BE174"/>
  <c r="BE89"/>
  <c r="BE91"/>
  <c r="BE97"/>
  <c r="BE111"/>
  <c r="BE122"/>
  <c r="BE133"/>
  <c r="BE157"/>
  <c r="BE179"/>
  <c r="BE185"/>
  <c r="BE186"/>
  <c r="BE188"/>
  <c r="BE190"/>
  <c r="BE198"/>
  <c r="BE199"/>
  <c r="BE94"/>
  <c r="BE126"/>
  <c r="BE129"/>
  <c r="BE145"/>
  <c r="BE171"/>
  <c r="BE187"/>
  <c r="BE86"/>
  <c r="BE88"/>
  <c r="BE121"/>
  <c r="BE132"/>
  <c r="BE134"/>
  <c r="BE149"/>
  <c r="BE176"/>
  <c r="BE191"/>
  <c r="BE193"/>
  <c r="BE194"/>
  <c r="BE196"/>
  <c r="BE200"/>
  <c r="BE125"/>
  <c r="BE164"/>
  <c r="BE178"/>
  <c r="BE189"/>
  <c r="BE192"/>
  <c r="BE195"/>
  <c r="BE197"/>
  <c i="2" r="F59"/>
  <c r="F81"/>
  <c r="BE90"/>
  <c r="BE104"/>
  <c r="BE108"/>
  <c r="BE115"/>
  <c r="BE138"/>
  <c r="BE146"/>
  <c r="BE154"/>
  <c r="BE161"/>
  <c r="BE164"/>
  <c r="BE186"/>
  <c r="BE213"/>
  <c r="BE221"/>
  <c r="BE235"/>
  <c r="BE239"/>
  <c r="BE285"/>
  <c r="BE289"/>
  <c r="BE292"/>
  <c r="BE322"/>
  <c r="BE330"/>
  <c r="BE346"/>
  <c r="BE365"/>
  <c r="BE385"/>
  <c r="BE393"/>
  <c r="BE401"/>
  <c r="BE405"/>
  <c r="BE413"/>
  <c r="BE87"/>
  <c r="BE92"/>
  <c r="BE99"/>
  <c r="BE102"/>
  <c r="BE106"/>
  <c r="BE110"/>
  <c r="BE128"/>
  <c r="BE144"/>
  <c r="BE160"/>
  <c r="BE195"/>
  <c r="BE199"/>
  <c r="BE245"/>
  <c r="BE333"/>
  <c r="BE343"/>
  <c r="BE353"/>
  <c r="BE363"/>
  <c r="BE419"/>
  <c r="BE465"/>
  <c r="BE467"/>
  <c r="BE470"/>
  <c r="BE495"/>
  <c r="BE509"/>
  <c r="BE528"/>
  <c r="BE530"/>
  <c r="BE532"/>
  <c r="BE542"/>
  <c r="BE543"/>
  <c r="BE548"/>
  <c r="BE567"/>
  <c r="BE569"/>
  <c r="BE585"/>
  <c r="BE603"/>
  <c r="BE615"/>
  <c r="BE633"/>
  <c r="BE645"/>
  <c r="BE657"/>
  <c r="BE681"/>
  <c r="BE693"/>
  <c r="BE707"/>
  <c r="BE709"/>
  <c r="BE711"/>
  <c r="BE729"/>
  <c r="BE737"/>
  <c r="BE739"/>
  <c r="BE760"/>
  <c r="BE762"/>
  <c r="BE763"/>
  <c r="BE772"/>
  <c r="BE774"/>
  <c r="BE780"/>
  <c r="BE791"/>
  <c r="BE792"/>
  <c r="BE793"/>
  <c r="BE796"/>
  <c r="BE797"/>
  <c r="BE800"/>
  <c r="BE817"/>
  <c r="BE827"/>
  <c r="BE853"/>
  <c r="BE858"/>
  <c r="BE871"/>
  <c r="BE886"/>
  <c r="BE888"/>
  <c r="BE889"/>
  <c r="BE893"/>
  <c r="BE959"/>
  <c r="J79"/>
  <c r="BE140"/>
  <c r="BE169"/>
  <c r="BE172"/>
  <c r="BE177"/>
  <c r="BE261"/>
  <c r="BE317"/>
  <c r="BE328"/>
  <c r="BE347"/>
  <c r="BE350"/>
  <c r="BE435"/>
  <c r="BE463"/>
  <c r="BE476"/>
  <c r="BE504"/>
  <c r="E50"/>
  <c r="BE93"/>
  <c r="BE95"/>
  <c r="BE97"/>
  <c r="BE103"/>
  <c r="BE147"/>
  <c r="BE150"/>
  <c r="BE171"/>
  <c r="BE193"/>
  <c r="BE290"/>
  <c r="BE337"/>
  <c r="BE348"/>
  <c r="BE355"/>
  <c r="BE369"/>
  <c r="BE441"/>
  <c r="BE449"/>
  <c r="BE499"/>
  <c r="BE503"/>
  <c r="J58"/>
  <c r="BE101"/>
  <c r="BE111"/>
  <c r="BE126"/>
  <c r="BE136"/>
  <c r="BE152"/>
  <c r="BE159"/>
  <c r="BE267"/>
  <c r="BE320"/>
  <c r="BE342"/>
  <c r="BE359"/>
  <c r="BE381"/>
  <c r="BE387"/>
  <c r="BE459"/>
  <c r="BE484"/>
  <c r="BE490"/>
  <c r="BE494"/>
  <c r="BE507"/>
  <c r="BE541"/>
  <c r="BE544"/>
  <c r="BE593"/>
  <c r="BE601"/>
  <c r="BE605"/>
  <c r="BE623"/>
  <c r="BE637"/>
  <c r="BE673"/>
  <c r="BE964"/>
  <c r="BE86"/>
  <c r="BE91"/>
  <c r="BE120"/>
  <c r="BE130"/>
  <c r="BE134"/>
  <c r="BE142"/>
  <c r="BE173"/>
  <c r="BE181"/>
  <c r="BE185"/>
  <c r="BE189"/>
  <c r="BE227"/>
  <c r="BE291"/>
  <c r="BE295"/>
  <c r="BE319"/>
  <c r="BE357"/>
  <c r="BE367"/>
  <c r="BE415"/>
  <c r="BE429"/>
  <c r="BE460"/>
  <c r="BE477"/>
  <c r="BE480"/>
  <c r="BE486"/>
  <c r="BE505"/>
  <c r="BE118"/>
  <c r="BE148"/>
  <c r="BE149"/>
  <c r="BE155"/>
  <c r="BE156"/>
  <c r="BE157"/>
  <c r="BE158"/>
  <c r="BE167"/>
  <c r="BE203"/>
  <c r="BE219"/>
  <c r="BE326"/>
  <c r="BE329"/>
  <c r="BE338"/>
  <c r="BE377"/>
  <c r="BE452"/>
  <c r="BE454"/>
  <c r="BE455"/>
  <c r="BE456"/>
  <c r="BE500"/>
  <c r="BE539"/>
  <c r="BE545"/>
  <c r="BE563"/>
  <c r="BE573"/>
  <c r="BE575"/>
  <c r="BE595"/>
  <c r="BE611"/>
  <c r="BE625"/>
  <c r="BE631"/>
  <c r="BE639"/>
  <c r="BE643"/>
  <c r="BE651"/>
  <c r="BE653"/>
  <c r="BE663"/>
  <c r="BE667"/>
  <c r="BE677"/>
  <c r="BE683"/>
  <c r="BE685"/>
  <c r="BE713"/>
  <c r="BE719"/>
  <c r="BE721"/>
  <c r="BE725"/>
  <c r="BE741"/>
  <c r="BE765"/>
  <c r="BE767"/>
  <c r="BE787"/>
  <c r="BE790"/>
  <c r="BE820"/>
  <c r="BE822"/>
  <c r="BE830"/>
  <c r="BE831"/>
  <c r="BE832"/>
  <c r="BE841"/>
  <c r="BE847"/>
  <c r="BE848"/>
  <c r="BE849"/>
  <c r="BE861"/>
  <c r="BE867"/>
  <c r="BE868"/>
  <c r="BE869"/>
  <c r="BE896"/>
  <c r="BE897"/>
  <c r="BE915"/>
  <c r="BE918"/>
  <c r="BE924"/>
  <c r="BE927"/>
  <c r="BE936"/>
  <c r="BE940"/>
  <c r="BE942"/>
  <c r="BE960"/>
  <c r="BE966"/>
  <c r="BE100"/>
  <c r="BE114"/>
  <c r="BE132"/>
  <c r="BE207"/>
  <c r="BE223"/>
  <c r="BE231"/>
  <c r="BE271"/>
  <c r="BE279"/>
  <c r="BE351"/>
  <c r="BE361"/>
  <c r="BE417"/>
  <c r="BE423"/>
  <c r="BE439"/>
  <c r="BE445"/>
  <c r="BE466"/>
  <c r="BE473"/>
  <c r="BE483"/>
  <c r="BE487"/>
  <c r="BE489"/>
  <c r="BE107"/>
  <c r="BE113"/>
  <c r="BE116"/>
  <c r="BE124"/>
  <c r="BE175"/>
  <c r="BE188"/>
  <c r="BE249"/>
  <c r="BE259"/>
  <c r="BE297"/>
  <c r="BE305"/>
  <c r="BE331"/>
  <c r="BE335"/>
  <c r="BE397"/>
  <c r="BE399"/>
  <c r="BE421"/>
  <c r="BE443"/>
  <c r="BE469"/>
  <c r="BE481"/>
  <c r="BE511"/>
  <c r="BE534"/>
  <c r="BE557"/>
  <c r="BE571"/>
  <c r="BE607"/>
  <c r="BE617"/>
  <c r="BE627"/>
  <c r="BE629"/>
  <c r="BE679"/>
  <c r="BE689"/>
  <c r="BE705"/>
  <c r="BE768"/>
  <c r="BE769"/>
  <c r="BE771"/>
  <c r="BE775"/>
  <c r="BE781"/>
  <c r="BE786"/>
  <c r="BE789"/>
  <c r="BE798"/>
  <c r="BE801"/>
  <c r="BE803"/>
  <c r="BE818"/>
  <c r="BE835"/>
  <c r="BE840"/>
  <c r="BE855"/>
  <c r="BE857"/>
  <c r="BE863"/>
  <c r="BE866"/>
  <c r="BE887"/>
  <c r="BE900"/>
  <c r="BE903"/>
  <c r="BE905"/>
  <c r="BE914"/>
  <c r="BE945"/>
  <c r="BE949"/>
  <c r="BE951"/>
  <c r="BE954"/>
  <c r="BE955"/>
  <c r="BE962"/>
  <c r="BE105"/>
  <c r="BE109"/>
  <c r="BE165"/>
  <c r="BE168"/>
  <c r="BE179"/>
  <c r="BE191"/>
  <c r="BE197"/>
  <c r="BE241"/>
  <c r="BE247"/>
  <c r="BE299"/>
  <c r="BE307"/>
  <c r="BE327"/>
  <c r="BE344"/>
  <c r="BE349"/>
  <c r="BE409"/>
  <c r="BE425"/>
  <c r="BE427"/>
  <c r="BE461"/>
  <c r="BE479"/>
  <c r="BE492"/>
  <c r="BE498"/>
  <c r="BE501"/>
  <c r="BE383"/>
  <c r="BE526"/>
  <c r="BE540"/>
  <c r="BE547"/>
  <c r="BE551"/>
  <c r="BE559"/>
  <c r="BE565"/>
  <c r="BE583"/>
  <c r="BE649"/>
  <c r="BE655"/>
  <c r="BE659"/>
  <c r="BE661"/>
  <c r="BE669"/>
  <c r="BE691"/>
  <c r="BE697"/>
  <c r="BE717"/>
  <c r="BE723"/>
  <c r="BE733"/>
  <c r="BE749"/>
  <c r="BE754"/>
  <c r="BE759"/>
  <c r="BE764"/>
  <c r="BE766"/>
  <c r="BE777"/>
  <c r="BE782"/>
  <c r="BE811"/>
  <c r="BE821"/>
  <c r="BE837"/>
  <c r="BE850"/>
  <c r="BE877"/>
  <c r="BE878"/>
  <c r="BE879"/>
  <c r="BE880"/>
  <c r="BE883"/>
  <c r="BE884"/>
  <c r="BE890"/>
  <c r="BE894"/>
  <c r="BE898"/>
  <c r="BE908"/>
  <c r="BE917"/>
  <c r="BE928"/>
  <c r="BE952"/>
  <c r="BE953"/>
  <c r="BE956"/>
  <c r="BE957"/>
  <c r="BE958"/>
  <c r="BE965"/>
  <c r="BE183"/>
  <c r="BE205"/>
  <c r="BE229"/>
  <c r="BE233"/>
  <c r="BE265"/>
  <c r="BE303"/>
  <c r="BE334"/>
  <c r="BE389"/>
  <c r="BE446"/>
  <c r="BE447"/>
  <c r="BE458"/>
  <c r="BE464"/>
  <c r="BE482"/>
  <c r="BE88"/>
  <c r="BE122"/>
  <c r="BE201"/>
  <c r="BE211"/>
  <c r="BE237"/>
  <c r="BE243"/>
  <c r="BE253"/>
  <c r="BE257"/>
  <c r="BE269"/>
  <c r="BE273"/>
  <c r="BE275"/>
  <c r="BE277"/>
  <c r="BE281"/>
  <c r="BE283"/>
  <c r="BE287"/>
  <c r="BE293"/>
  <c r="BE309"/>
  <c r="BE311"/>
  <c r="BE315"/>
  <c r="BE321"/>
  <c r="BE340"/>
  <c r="BE431"/>
  <c r="BE433"/>
  <c r="BE437"/>
  <c r="BE450"/>
  <c r="BE462"/>
  <c r="BE493"/>
  <c r="BE521"/>
  <c r="BE525"/>
  <c r="BE536"/>
  <c r="BE549"/>
  <c r="BE553"/>
  <c r="BE561"/>
  <c r="BE591"/>
  <c r="BE599"/>
  <c r="BE675"/>
  <c r="BE699"/>
  <c r="BE731"/>
  <c r="BE755"/>
  <c r="BE761"/>
  <c r="BE804"/>
  <c r="BE809"/>
  <c r="BE812"/>
  <c r="BE814"/>
  <c r="BE819"/>
  <c r="BE842"/>
  <c r="BE844"/>
  <c r="BE846"/>
  <c r="BE859"/>
  <c r="BE865"/>
  <c r="BE870"/>
  <c r="BE895"/>
  <c r="BE899"/>
  <c r="BE901"/>
  <c r="BE902"/>
  <c r="BE907"/>
  <c r="BE151"/>
  <c r="BE162"/>
  <c r="BE166"/>
  <c r="BE187"/>
  <c r="BE209"/>
  <c r="BE217"/>
  <c r="BE225"/>
  <c r="BE263"/>
  <c r="BE324"/>
  <c r="BE332"/>
  <c r="BE336"/>
  <c r="BE345"/>
  <c r="BE411"/>
  <c r="BE448"/>
  <c r="BE457"/>
  <c r="BE471"/>
  <c r="BE474"/>
  <c r="BE491"/>
  <c r="BE497"/>
  <c r="BE538"/>
  <c r="BE546"/>
  <c r="BE555"/>
  <c r="BE577"/>
  <c r="BE613"/>
  <c r="BE621"/>
  <c r="BE635"/>
  <c r="BE671"/>
  <c r="BE695"/>
  <c r="BE701"/>
  <c r="BE743"/>
  <c r="BE773"/>
  <c r="BE778"/>
  <c r="BE784"/>
  <c r="BE785"/>
  <c r="BE788"/>
  <c r="BE799"/>
  <c r="BE802"/>
  <c r="BE816"/>
  <c r="BE824"/>
  <c r="BE834"/>
  <c r="BE836"/>
  <c r="BE851"/>
  <c r="BE856"/>
  <c r="BE860"/>
  <c r="BE872"/>
  <c r="BE874"/>
  <c r="BE875"/>
  <c r="BE881"/>
  <c r="BE882"/>
  <c r="BE906"/>
  <c r="BE911"/>
  <c r="BE912"/>
  <c r="BE916"/>
  <c r="BE921"/>
  <c r="BE950"/>
  <c r="BE963"/>
  <c r="BE339"/>
  <c r="BE341"/>
  <c r="BE371"/>
  <c r="BE375"/>
  <c r="BE379"/>
  <c r="BE391"/>
  <c r="BE407"/>
  <c r="BE475"/>
  <c r="BE478"/>
  <c r="BE485"/>
  <c r="BE488"/>
  <c r="BE515"/>
  <c r="BE519"/>
  <c r="BE523"/>
  <c r="BE579"/>
  <c r="BE581"/>
  <c r="BE587"/>
  <c r="BE597"/>
  <c r="BE619"/>
  <c r="BE641"/>
  <c r="BE687"/>
  <c r="BE715"/>
  <c r="BE751"/>
  <c r="BE756"/>
  <c r="BE757"/>
  <c r="BE758"/>
  <c r="BE770"/>
  <c r="BE779"/>
  <c r="BE783"/>
  <c r="BE805"/>
  <c r="BE808"/>
  <c r="BE813"/>
  <c r="BE823"/>
  <c r="BE825"/>
  <c r="BE826"/>
  <c r="BE828"/>
  <c r="BE838"/>
  <c r="BE885"/>
  <c r="BE891"/>
  <c r="BE910"/>
  <c r="BE919"/>
  <c r="BE920"/>
  <c r="BE923"/>
  <c r="BE926"/>
  <c r="BE929"/>
  <c r="BE931"/>
  <c r="BE934"/>
  <c r="BE935"/>
  <c r="BE938"/>
  <c r="BE941"/>
  <c r="BE944"/>
  <c r="BE946"/>
  <c r="BE947"/>
  <c r="BE961"/>
  <c r="BE89"/>
  <c r="BE112"/>
  <c r="BE153"/>
  <c r="BE163"/>
  <c r="BE170"/>
  <c r="BE215"/>
  <c r="BE251"/>
  <c r="BE255"/>
  <c r="BE301"/>
  <c r="BE313"/>
  <c r="BE373"/>
  <c r="BE395"/>
  <c r="BE403"/>
  <c r="BE468"/>
  <c r="BE472"/>
  <c r="BE496"/>
  <c r="BE502"/>
  <c r="BE513"/>
  <c r="BE517"/>
  <c r="BE589"/>
  <c r="BE609"/>
  <c r="BE647"/>
  <c r="BE665"/>
  <c r="BE703"/>
  <c r="BE727"/>
  <c r="BE735"/>
  <c r="BE745"/>
  <c r="BE747"/>
  <c r="BE753"/>
  <c r="BE776"/>
  <c r="BE794"/>
  <c r="BE795"/>
  <c r="BE806"/>
  <c r="BE807"/>
  <c r="BE810"/>
  <c r="BE815"/>
  <c r="BE829"/>
  <c r="BE833"/>
  <c r="BE839"/>
  <c r="BE843"/>
  <c r="BE845"/>
  <c r="BE862"/>
  <c r="BE864"/>
  <c r="BE873"/>
  <c r="BE876"/>
  <c r="BE892"/>
  <c r="BE904"/>
  <c r="BE909"/>
  <c r="BE913"/>
  <c r="BE922"/>
  <c r="BE925"/>
  <c r="BE930"/>
  <c r="BE932"/>
  <c r="BE933"/>
  <c r="BE937"/>
  <c r="BE939"/>
  <c r="BE943"/>
  <c r="BE948"/>
  <c i="1" r="AS54"/>
  <c i="4" r="F38"/>
  <c i="1" r="BC58"/>
  <c i="5" r="F37"/>
  <c i="1" r="BB59"/>
  <c i="7" r="F38"/>
  <c i="1" r="BC62"/>
  <c i="4" r="F37"/>
  <c i="1" r="BB58"/>
  <c i="5" r="J36"/>
  <c i="1" r="AW59"/>
  <c i="7" r="J36"/>
  <c i="1" r="AW62"/>
  <c i="2" r="J36"/>
  <c i="1" r="AW56"/>
  <c i="4" r="F36"/>
  <c i="1" r="BA58"/>
  <c i="5" r="F39"/>
  <c i="1" r="BD59"/>
  <c i="7" r="F36"/>
  <c i="1" r="BA62"/>
  <c i="6" r="J32"/>
  <c i="3" r="F37"/>
  <c i="1" r="BB57"/>
  <c i="6" r="F39"/>
  <c i="1" r="BD61"/>
  <c i="4" r="F39"/>
  <c i="1" r="BD58"/>
  <c i="3" r="J32"/>
  <c i="5" r="F36"/>
  <c i="1" r="BA59"/>
  <c i="7" r="F39"/>
  <c i="1" r="BD62"/>
  <c i="2" r="F38"/>
  <c i="1" r="BC56"/>
  <c i="2" r="F39"/>
  <c i="1" r="BD56"/>
  <c i="4" r="J36"/>
  <c i="1" r="AW58"/>
  <c i="5" r="F38"/>
  <c i="1" r="BC59"/>
  <c i="7" r="F37"/>
  <c i="1" r="BB62"/>
  <c i="3" r="F38"/>
  <c i="1" r="BC57"/>
  <c i="6" r="J36"/>
  <c i="1" r="AW61"/>
  <c i="2" r="F36"/>
  <c i="1" r="BA56"/>
  <c i="3" r="J36"/>
  <c i="1" r="AW57"/>
  <c i="6" r="F36"/>
  <c i="1" r="BA61"/>
  <c i="3" r="F39"/>
  <c i="1" r="BD57"/>
  <c r="AU55"/>
  <c i="6" r="F38"/>
  <c i="1" r="BC61"/>
  <c i="3" r="F36"/>
  <c i="1" r="BA57"/>
  <c i="4" r="J32"/>
  <c i="6" r="F37"/>
  <c i="1" r="BB61"/>
  <c i="2" r="F37"/>
  <c i="1" r="BB56"/>
  <c i="5" l="1" r="BK91"/>
  <c r="BK90"/>
  <c r="J90"/>
  <c r="J130"/>
  <c r="J68"/>
  <c i="1" r="AG61"/>
  <c i="5" r="J63"/>
  <c r="J91"/>
  <c r="J64"/>
  <c i="1" r="AG58"/>
  <c r="AG57"/>
  <c i="2" r="J32"/>
  <c i="5" r="J32"/>
  <c i="7" r="J32"/>
  <c i="1" r="AG62"/>
  <c r="AU60"/>
  <c i="2" r="J35"/>
  <c i="1" r="AV56"/>
  <c r="AT56"/>
  <c i="3" r="F35"/>
  <c i="1" r="AZ57"/>
  <c i="2" r="F35"/>
  <c i="1" r="AZ56"/>
  <c i="3" r="J35"/>
  <c i="1" r="AV57"/>
  <c r="AT57"/>
  <c r="AN57"/>
  <c r="BB60"/>
  <c r="AX60"/>
  <c i="7" r="J35"/>
  <c i="1" r="AV62"/>
  <c r="AT62"/>
  <c r="AN62"/>
  <c i="4" r="J35"/>
  <c i="1" r="AV58"/>
  <c r="AT58"/>
  <c r="AN58"/>
  <c r="BD55"/>
  <c r="BB55"/>
  <c r="BC60"/>
  <c r="AY60"/>
  <c i="4" r="F35"/>
  <c i="1" r="AZ58"/>
  <c r="BC55"/>
  <c r="AY55"/>
  <c i="6" r="J35"/>
  <c i="1" r="AV61"/>
  <c r="AT61"/>
  <c r="AN61"/>
  <c i="5" r="F35"/>
  <c i="1" r="AZ59"/>
  <c i="7" r="F35"/>
  <c i="1" r="AZ62"/>
  <c r="BA55"/>
  <c r="AW55"/>
  <c i="6" r="F35"/>
  <c i="1" r="AZ61"/>
  <c i="5" r="J35"/>
  <c i="1" r="AV59"/>
  <c r="AT59"/>
  <c r="BD60"/>
  <c r="BA60"/>
  <c r="AW60"/>
  <c l="1" r="AG59"/>
  <c r="AG56"/>
  <c i="7" r="J41"/>
  <c i="6" r="J41"/>
  <c i="5" r="J41"/>
  <c i="4" r="J41"/>
  <c i="3" r="J41"/>
  <c i="2" r="J41"/>
  <c i="1" r="AN56"/>
  <c r="AN59"/>
  <c r="AZ60"/>
  <c r="AV60"/>
  <c r="AT60"/>
  <c r="BB54"/>
  <c r="AX54"/>
  <c r="AU54"/>
  <c r="AG60"/>
  <c r="AX55"/>
  <c r="BA54"/>
  <c r="AW54"/>
  <c r="AK30"/>
  <c r="BD54"/>
  <c r="W33"/>
  <c r="AZ55"/>
  <c r="BC54"/>
  <c r="AY54"/>
  <c l="1" r="AN60"/>
  <c r="AG55"/>
  <c r="AG54"/>
  <c r="AK26"/>
  <c r="AZ54"/>
  <c r="AV54"/>
  <c r="AK29"/>
  <c r="AK35"/>
  <c r="AV55"/>
  <c r="AT55"/>
  <c r="AN55"/>
  <c r="W31"/>
  <c r="W32"/>
  <c r="W30"/>
  <c l="1"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<sst xmlns="http://schemas.openxmlformats.org/spreadsheetml/2006/main">
  <si>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</si>
  <si>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</si>
  <si>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</si>
  <si>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</si>
  <si>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</si>
  <si>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{b0ada212-4295-4046-9597-6de539bde1f5}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</si>
  <si>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</si>
  <si>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</si>
  <si>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</si>
  <si>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</si>
  <si>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</si>
  <si>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</si>
  <si>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</si>
  <si>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</si>
  <si>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</si>
  <si>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</si>
  <si>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</si>
  <si>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Údržba, opravy a odstraňování závad u ST OŘ UNL 2024 - 2025 - OBLAST č.1</t>
  </si>
  <si>
    <t>KSO:</t>
  </si>
  <si>
    <t/>
  </si>
  <si>
    <t>CC-CZ:</t>
  </si>
  <si>
    <t>Místo:</t>
  </si>
  <si>
    <t xml:space="preserve"> </t>
  </si>
  <si>
    <t>Datum:</t>
  </si>
  <si>
    <t>1. 8. 2023</t>
  </si>
  <si>
    <t>Zadavatel:</t>
  </si>
  <si>
    <t>IČ:</t>
  </si>
  <si>
    <t>OŘ Ústí nad Labem</t>
  </si>
  <si>
    <t>DIČ:</t>
  </si>
  <si>
    <t>Uchazeč:</t>
  </si>
  <si>
    <t>Vyplň údaj</t>
  </si>
  <si>
    <t>Projektant:</t>
  </si>
  <si>
    <t>True</t>
  </si>
  <si>
    <t>Zpracovatel:</t>
  </si>
  <si>
    <t>Tomáš Šrédl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</si>
  <si>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</si>
  <si>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</si>
  <si>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</si>
  <si>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</si>
  <si>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</si>
  <si>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</si>
  <si>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</si>
  <si>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</si>
  <si>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</si>
  <si>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</si>
  <si>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</si>
  <si>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</si>
  <si>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</si>
  <si>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</si>
  <si>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</si>
  <si>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</si>
  <si>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</si>
  <si>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</si>
  <si>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</si>
  <si>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</si>
  <si>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</si>
  <si>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</si>
  <si>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</si>
  <si>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</si>
  <si>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</si>
  <si>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</si>
  <si>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</si>
  <si>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</si>
  <si>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</si>
  <si>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</si>
  <si>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</si>
  <si>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</si>
  <si>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</si>
  <si>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</si>
  <si>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</si>
  <si>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</si>
  <si>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</si>
  <si>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</si>
  <si>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</si>
  <si>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</si>
  <si>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A</t>
  </si>
  <si>
    <t>ZRN</t>
  </si>
  <si>
    <t>STA</t>
  </si>
  <si>
    <t>{c0076ccb-797c-4184-a4e9-a00a0a699f33}</t>
  </si>
  <si>
    <t>2</t>
  </si>
  <si>
    <t>/</t>
  </si>
  <si>
    <t>01</t>
  </si>
  <si>
    <t>Požadované práce (Sborník ÚOŽI 2023)</t>
  </si>
  <si>
    <t>Soupis</t>
  </si>
  <si>
    <t>{3d448dd9-2ce0-444c-a562-8f1b52cc4d3f}</t>
  </si>
  <si>
    <t>02</t>
  </si>
  <si>
    <t>Materiál (Sborník ÚOŽI 2023)</t>
  </si>
  <si>
    <t>{c4f03a92-df07-4eb6-96e7-a78379e0152e}</t>
  </si>
  <si>
    <t>03</t>
  </si>
  <si>
    <t>Mazníky - práce a materiál (nesborníkové položky)</t>
  </si>
  <si>
    <t>{24a94758-cd26-4507-a32f-ad11f52f62d2}</t>
  </si>
  <si>
    <t>04</t>
  </si>
  <si>
    <t>Doplnění k zemním pracím a přejezdům (Katalog ÚRS 2023)</t>
  </si>
  <si>
    <t>{998a3dee-8852-4526-b66a-dd3bb9bf4f25}</t>
  </si>
  <si>
    <t>B</t>
  </si>
  <si>
    <t>VRN</t>
  </si>
  <si>
    <t>{dbab0701-bc07-457a-8892-e03805f43f58}</t>
  </si>
  <si>
    <t>Mimostaveništní doprava materiálu</t>
  </si>
  <si>
    <t>{c69cd9b2-0454-457b-aba3-e543d74516c0}</t>
  </si>
  <si>
    <t>05</t>
  </si>
  <si>
    <t>VON</t>
  </si>
  <si>
    <t>{c3f4f4ee-3680-49c3-b436-72dedb7a601f}</t>
  </si>
  <si>
    <t>KRYCÍ LIST SOUPISU PRACÍ</t>
  </si>
  <si>
    <t>Objekt:</t>
  </si>
  <si>
    <t>A - ZRN</t>
  </si>
  <si>
    <t>Soupis:</t>
  </si>
  <si>
    <t>01 - Požadované práce (Sborník ÚOŽI 2023)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</si>
  <si>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</si>
  <si>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</si>
  <si>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</si>
  <si>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</si>
  <si>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</si>
  <si>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</si>
  <si>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</si>
  <si>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</si>
  <si>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</si>
  <si>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</si>
  <si>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</si>
  <si>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</si>
  <si>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</si>
  <si>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</si>
  <si>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</si>
  <si>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</si>
  <si>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</si>
  <si>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</si>
  <si>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5902005010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</si>
  <si>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</si>
  <si>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hod</t>
  </si>
  <si>
    <t>Sborník UOŽI 01 2023</t>
  </si>
  <si>
    <t>4</t>
  </si>
  <si>
    <t>ROZPOCET</t>
  </si>
  <si>
    <t>-138795317</t>
  </si>
  <si>
    <t>5903005010</t>
  </si>
  <si>
    <t>Příprava výhybky jednoduché na provoz v zimě s jedním závěrem 1:5,7 až 1:12 sklonu 14° až 4,5°.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</si>
  <si>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kus</t>
  </si>
  <si>
    <t>-2140730537</t>
  </si>
  <si>
    <t>3</t>
  </si>
  <si>
    <t>5903005020</t>
  </si>
  <si>
    <t>Příprava výhybky jednoduché na provoz v zimě s více závěry 1:7,5 až 1:11 sklonu 14° až 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</si>
  <si>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-614730996</t>
  </si>
  <si>
    <t>5903005030</t>
  </si>
  <si>
    <t>Příprava výhybky jednoduché na provoz v zimě s více závěry 1:12 až 1:18,5 sklonu 4,5°až 3°.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</si>
  <si>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-1554128169</t>
  </si>
  <si>
    <t>5</t>
  </si>
  <si>
    <t>5903005040</t>
  </si>
  <si>
    <t>Příprava výhybky jednoduché na provoz v zimě s více závěry a PHS 1:7,5 až 1:9 sklonu 14° až 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</si>
  <si>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-7671355</t>
  </si>
  <si>
    <t>6</t>
  </si>
  <si>
    <t>5903005050</t>
  </si>
  <si>
    <t>Příprava výhybky jednoduché na provoz v zimě s více závěry a PHS 1:11 a 1:12.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</si>
  <si>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1756065805</t>
  </si>
  <si>
    <t>7</t>
  </si>
  <si>
    <t>5903005060</t>
  </si>
  <si>
    <t>Příprava výhybky jednoduché na provoz v zimě s více závěry a PHS 1:14 a 1:18,5.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</si>
  <si>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-1436054664</t>
  </si>
  <si>
    <t>8</t>
  </si>
  <si>
    <t>5903007010</t>
  </si>
  <si>
    <t>Příprava výhybky křižovatkové na provoz v zimě celé.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</si>
  <si>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-1717177784</t>
  </si>
  <si>
    <t>P</t>
  </si>
  <si>
    <t>Poznámka k položce:_x000d_
Výhybka=kus</t>
  </si>
  <si>
    <t>9</t>
  </si>
  <si>
    <t>5903007020</t>
  </si>
  <si>
    <t>Příprava výhybky křižovatkové na provoz v zimě poloviční.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</si>
  <si>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1910937214</t>
  </si>
  <si>
    <t>10</t>
  </si>
  <si>
    <t>5903007030</t>
  </si>
  <si>
    <t>Příprava výhybky křižovatkové na provoz v zimě celé s PHS.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</si>
  <si>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959160661</t>
  </si>
  <si>
    <t>11</t>
  </si>
  <si>
    <t>5903010010</t>
  </si>
  <si>
    <t>Uložení posypového materiálu na místo potřeby. Poznámka: 1. V ceně jsou započteny náklady na naložení posypu na dopravní prostředek, manipulaci a uložení na místo podle požadavku objednatele. 2. V ceně nejsou obsaženy náklady na dodávku materiálu a dopravu.</t>
  </si>
  <si>
    <t>m3</t>
  </si>
  <si>
    <t>356191152</t>
  </si>
  <si>
    <t>12</t>
  </si>
  <si>
    <t>5903020010</t>
  </si>
  <si>
    <t>Odstranění sněhu a ledu z nástupišť a komunikací ručně. Poznámka: 1. V cenách jsou započteny náklady na práce v zimních podmínkách, manipulaci, naložení sněhu na dopravní prostředek a uložení na úložišti.</t>
  </si>
  <si>
    <t>-77012463</t>
  </si>
  <si>
    <t>13</t>
  </si>
  <si>
    <t>5903020020</t>
  </si>
  <si>
    <t>Odstranění sněhu a ledu z kolejí ručně. Poznámka: 1. V cenách jsou započteny náklady na práce v zimních podmínkách, manipulaci, naložení sněhu na dopravní prostředek a uložení na úložišti.</t>
  </si>
  <si>
    <t>-899754053</t>
  </si>
  <si>
    <t>14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</si>
  <si>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</si>
  <si>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</si>
  <si>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</si>
  <si>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220041277</t>
  </si>
  <si>
    <t>5904005020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</si>
  <si>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</si>
  <si>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-1382259516</t>
  </si>
  <si>
    <t>16</t>
  </si>
  <si>
    <t>5904005110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</si>
  <si>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 odklizení a likvidaci pokosu.</t>
  </si>
  <si>
    <t>ha</t>
  </si>
  <si>
    <t>416759602</t>
  </si>
  <si>
    <t>621</t>
  </si>
  <si>
    <t>5904005120</t>
  </si>
  <si>
    <t>Vysečení travního porostu strojně kolovou nebo kolejovou mechanizací s mulčovacím adaptérem. Poznámka: 1. V cenách jsou započteny náklady na provedení s ponecháním pokosu na místě, a/nebo mulčování u likvidace strojně. 2. V cenách nejsou obsaženy náklady na odklizení a likvidaci pokosu.</t>
  </si>
  <si>
    <t>-164730443</t>
  </si>
  <si>
    <t>622</t>
  </si>
  <si>
    <t>5904031010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</si>
  <si>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</si>
  <si>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423831771</t>
  </si>
  <si>
    <t>623</t>
  </si>
  <si>
    <t>5904031020</t>
  </si>
  <si>
    <t>Odstranění smíšené vegetace strojně kolovou nebo kolejovou mechanizací s mulčovacím adaptérem o objemu křovin přes 50 %. Poznámka: 1. V cenách jsou započteny náklady na odstranění křovin a stromků s průměrem kmene do 10 cm. 2. V cenách nejsou obsaženy náklady na naložení drti na dopravní prostředek, odvoz a uložení na skládku.</t>
  </si>
  <si>
    <t>-1737227042</t>
  </si>
  <si>
    <t>17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</si>
  <si>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</si>
  <si>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</si>
  <si>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697131993</t>
  </si>
  <si>
    <t>18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</si>
  <si>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</si>
  <si>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</si>
  <si>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209898474</t>
  </si>
  <si>
    <t>19</t>
  </si>
  <si>
    <t>5904020110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</si>
  <si>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</si>
  <si>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390636171</t>
  </si>
  <si>
    <t>20</t>
  </si>
  <si>
    <t>5904020120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</si>
  <si>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</si>
  <si>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-411906156</t>
  </si>
  <si>
    <t>5904025010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</si>
  <si>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</si>
  <si>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1642382574</t>
  </si>
  <si>
    <t>22</t>
  </si>
  <si>
    <t>5904025020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</si>
  <si>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</si>
  <si>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-1641981773</t>
  </si>
  <si>
    <t>23</t>
  </si>
  <si>
    <t>5904025110</t>
  </si>
  <si>
    <t>Ořez větví místně ručně kontinuálně strojně v šíři 3 metry od osy koleje.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</si>
  <si>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km</t>
  </si>
  <si>
    <t>1981825777</t>
  </si>
  <si>
    <t>24</t>
  </si>
  <si>
    <t>5904030010</t>
  </si>
  <si>
    <t>Likvidace porostu odhrnutí včetně kořenů. Poznámka: 1. V cenách jsou započteny náklady na naložení na dopravní prostředek a uložení na skládku. 2. V cenách nejsou obsaženy náklady na dopravu a skládkovné.</t>
  </si>
  <si>
    <t>752891675</t>
  </si>
  <si>
    <t>25</t>
  </si>
  <si>
    <t>5904035010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</si>
  <si>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</si>
  <si>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1857637122</t>
  </si>
  <si>
    <t>Poznámka k položce:_x000d_
Strom=kus průměr 10-20 cm</t>
  </si>
  <si>
    <t>26</t>
  </si>
  <si>
    <t>5904035020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</si>
  <si>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</si>
  <si>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1307092127</t>
  </si>
  <si>
    <t>Poznámka k položce:_x000d_
Strom=kus průměr 21-25 cm</t>
  </si>
  <si>
    <t>27</t>
  </si>
  <si>
    <t>5904035030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</si>
  <si>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</si>
  <si>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-1398596919</t>
  </si>
  <si>
    <t>Poznámka k položce:_x000d_
Strom=kus průměr 26-50 cm</t>
  </si>
  <si>
    <t>28</t>
  </si>
  <si>
    <t>5904035040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</si>
  <si>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</si>
  <si>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1917325153</t>
  </si>
  <si>
    <t>Poznámka k položce:_x000d_
Strom=kus průměr 51-70 cm</t>
  </si>
  <si>
    <t>29</t>
  </si>
  <si>
    <t>5904035050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</si>
  <si>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</si>
  <si>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-1818839583</t>
  </si>
  <si>
    <t>Poznámka k položce:_x000d_
Strom=kus průměr 71-90 cm</t>
  </si>
  <si>
    <t>30</t>
  </si>
  <si>
    <t>5904035060</t>
  </si>
  <si>
    <t>Kácení stromů se sklonem terénu do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</si>
  <si>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664859069</t>
  </si>
  <si>
    <t>Poznámka k položce:_x000d_
Strom=kus průměr přes 91 cm</t>
  </si>
  <si>
    <t>31</t>
  </si>
  <si>
    <t>5904035110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</si>
  <si>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</si>
  <si>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1971838636</t>
  </si>
  <si>
    <t>32</t>
  </si>
  <si>
    <t>5904035120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</si>
  <si>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</si>
  <si>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-880610196</t>
  </si>
  <si>
    <t>33</t>
  </si>
  <si>
    <t>5904035130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</si>
  <si>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</si>
  <si>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419651547</t>
  </si>
  <si>
    <t>34</t>
  </si>
  <si>
    <t>5904035140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</si>
  <si>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</si>
  <si>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-624849187</t>
  </si>
  <si>
    <t>35</t>
  </si>
  <si>
    <t>5904035160</t>
  </si>
  <si>
    <t>Kácení stromů se sklonem terénu přes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</si>
  <si>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561015382</t>
  </si>
  <si>
    <t>36</t>
  </si>
  <si>
    <t>5904040060</t>
  </si>
  <si>
    <t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</si>
  <si>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-1451847768</t>
  </si>
  <si>
    <t>37</t>
  </si>
  <si>
    <t>5904040160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</si>
  <si>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</si>
  <si>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924231920</t>
  </si>
  <si>
    <t>38</t>
  </si>
  <si>
    <t>5904040250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</si>
  <si>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</si>
  <si>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53727326</t>
  </si>
  <si>
    <t>39</t>
  </si>
  <si>
    <t>5904040260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</si>
  <si>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</si>
  <si>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-647314720</t>
  </si>
  <si>
    <t>40</t>
  </si>
  <si>
    <t>5905015010</t>
  </si>
  <si>
    <t>Oprava stezky ručně s odstraněním drnu a nánosu do 10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</si>
  <si>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1173269878</t>
  </si>
  <si>
    <t>41</t>
  </si>
  <si>
    <t>5905015020</t>
  </si>
  <si>
    <t>Oprava stezky ručně s odstraněním drnu a nánosu přes 10 cm do 20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</si>
  <si>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910467546</t>
  </si>
  <si>
    <t>42</t>
  </si>
  <si>
    <t>5905015030</t>
  </si>
  <si>
    <t>Oprava stezky ručně s odstraněním drnu a nánosu přes 20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</si>
  <si>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-851670775</t>
  </si>
  <si>
    <t>43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</si>
  <si>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</si>
  <si>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</si>
  <si>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-1611998087</t>
  </si>
  <si>
    <t>44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</si>
  <si>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</si>
  <si>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</si>
  <si>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-1043350753</t>
  </si>
  <si>
    <t>45</t>
  </si>
  <si>
    <t>5905023010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</si>
  <si>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drtě.</t>
  </si>
  <si>
    <t>-1268614220</t>
  </si>
  <si>
    <t>46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</si>
  <si>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</si>
  <si>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</si>
  <si>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-1693936251</t>
  </si>
  <si>
    <t>47</t>
  </si>
  <si>
    <t>5905023030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</si>
  <si>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</si>
  <si>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-1211172575</t>
  </si>
  <si>
    <t>48</t>
  </si>
  <si>
    <t>5905025010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</si>
  <si>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</si>
  <si>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954918534</t>
  </si>
  <si>
    <t>49</t>
  </si>
  <si>
    <t>5905025110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</si>
  <si>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</si>
  <si>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-60810137</t>
  </si>
  <si>
    <t>50</t>
  </si>
  <si>
    <t>5905030010</t>
  </si>
  <si>
    <t>Ojedinělá výměna KL mimo lavičku lože otevřené.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</si>
  <si>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-1571867388</t>
  </si>
  <si>
    <t>51</t>
  </si>
  <si>
    <t>5905030020</t>
  </si>
  <si>
    <t>Ojedinělá výměna KL mimo lavičku lože zapuštěné.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</si>
  <si>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-1304297421</t>
  </si>
  <si>
    <t>52</t>
  </si>
  <si>
    <t>5905030110</t>
  </si>
  <si>
    <t>Ojedinělá výměna KL včetně lavičky pod ložnou plochou pražce lože otevřené.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</si>
  <si>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1455646369</t>
  </si>
  <si>
    <t>53</t>
  </si>
  <si>
    <t>5905030120</t>
  </si>
  <si>
    <t>Ojedinělá výměna KL včetně lavičky pod ložnou plochou pražce lože zapuštěné.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</si>
  <si>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766890072</t>
  </si>
  <si>
    <t>54</t>
  </si>
  <si>
    <t>5905035010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</si>
  <si>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</si>
  <si>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1267567732</t>
  </si>
  <si>
    <t>55</t>
  </si>
  <si>
    <t>5905035020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</si>
  <si>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</si>
  <si>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-1603633796</t>
  </si>
  <si>
    <t>56</t>
  </si>
  <si>
    <t>5905035110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</si>
  <si>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</si>
  <si>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-497573953</t>
  </si>
  <si>
    <t>57</t>
  </si>
  <si>
    <t>5905035120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</si>
  <si>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</si>
  <si>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-1549341112</t>
  </si>
  <si>
    <t>58</t>
  </si>
  <si>
    <t>5905040015</t>
  </si>
  <si>
    <t>Souvislá výměna KL bez snesení KR koleje pražce dřevěné. Poznámka: 1. V cenách jsou započteny náklady na kontinuální odtěžení KL kolejovou mechanizací a rozprostření výzisku na terén nebo jeho naložení na dopravní prostředek, zřízení KL, doplnění, rozprostření a zhutnění vrstvy kameniva, úpravu směrového a výškového uspořádání do projektované polohy včetně měření mezních stavebních odchylek dle ČSN a technologických veličin, předání tištěných výstupů a úpravu KL do profilu. 2. V cenách nejsou obsaženy náklady na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</si>
  <si>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2095657697</t>
  </si>
  <si>
    <t>59</t>
  </si>
  <si>
    <t>5905040025</t>
  </si>
  <si>
    <t>Souvislá výměna KL bez snesení KR koleje pražce betonové. Poznámka: 1. V cenách jsou započteny náklady na kontinuální odtěžení KL kolejovou mechanizací a rozprostření výzisku na terén nebo jeho naložení na dopravní prostředek, zřízení KL, doplnění, rozprostření a zhutnění vrstvy kameniva, úpravu směrového a výškového uspořádání do projektované polohy včetně měření mezních stavebních odchylek dle ČSN a technologických veličin, předání tištěných výstupů a úpravu KL do profilu. 2. V cenách nejsou obsaženy náklady na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</si>
  <si>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926161000</t>
  </si>
  <si>
    <t>60</t>
  </si>
  <si>
    <t>5905040035</t>
  </si>
  <si>
    <t>Souvislá výměna KL bez snesení KR koleje pražce ocelové válcované. Poznámka: 1. V cenách jsou započteny náklady na kontinuální odtěžení KL kolejovou mechanizací a rozprostření výzisku na terén nebo jeho naložení na dopravní prostředek, zřízení KL, doplnění, rozprostření a zhutnění vrstvy kameniva, úpravu směrového a výškového uspořádání do projektované polohy včetně měření mezních stavebních odchylek dle ČSN a technologických veličin, předání tištěných výstupů a úpravu KL do profilu. 2. V cenách nejsou obsaženy náklady na dodávku kameniva, následnou úpravu směrového a výškového uspořádání, dodávku a doplnění kameniva pro následnou úpravu směrového a výškového uspořádání, snížení KL pod patou kolejnice, dopravu výzisku na skládku a skládkovné.</t>
  </si>
  <si>
    <t>1334635641</t>
  </si>
  <si>
    <t>61</t>
  </si>
  <si>
    <t>5905055020</t>
  </si>
  <si>
    <t>Odstranění stávajícího kolejového lože odtěžením ve výhybce.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</si>
  <si>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328423733</t>
  </si>
  <si>
    <t>62</t>
  </si>
  <si>
    <t>5905060010</t>
  </si>
  <si>
    <t>Zřízení nového kolejového lože v koleji.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</si>
  <si>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808728751</t>
  </si>
  <si>
    <t>63</t>
  </si>
  <si>
    <t>5905080010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</si>
  <si>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</si>
  <si>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698293818</t>
  </si>
  <si>
    <t>64</t>
  </si>
  <si>
    <t>5905080020</t>
  </si>
  <si>
    <t>Ojedinělé čištění KL mimo lavičku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</si>
  <si>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1648489419</t>
  </si>
  <si>
    <t>65</t>
  </si>
  <si>
    <t>5905080110</t>
  </si>
  <si>
    <t>Ojedinělé čištění KL včetně lavičky (pod ložnou plochou pražce)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</si>
  <si>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-771842185</t>
  </si>
  <si>
    <t>66</t>
  </si>
  <si>
    <t>5905080120</t>
  </si>
  <si>
    <t>Ojedinělé čištění KL včetně lavičky (pod ložnou plochou pražce)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</si>
  <si>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1805917692</t>
  </si>
  <si>
    <t>67</t>
  </si>
  <si>
    <t>5905095010</t>
  </si>
  <si>
    <t>Úprava kolejového lože ojediněle ručně v koleji lože otevřené. Poznámka: 1. V cenách jsou započteny náklady na úpravu KL koleje a výhybek ojediněle vidlemi. 2. V cenách nejsou obsaženy náklady na doplnění a dodávku kameniva.</t>
  </si>
  <si>
    <t>m</t>
  </si>
  <si>
    <t>1713945198</t>
  </si>
  <si>
    <t>Poznámka k položce:_x000d_
Metr koleje=m</t>
  </si>
  <si>
    <t>68</t>
  </si>
  <si>
    <t>5905095020</t>
  </si>
  <si>
    <t>Úprava kolejového lože ojediněle ručně v koleji lože zapuštěné. Poznámka: 1. V cenách jsou započteny náklady na úpravu KL koleje a výhybek ojediněle vidlemi. 2. V cenách nejsou obsaženy náklady na doplnění a dodávku kameniva.</t>
  </si>
  <si>
    <t>1205027192</t>
  </si>
  <si>
    <t>69</t>
  </si>
  <si>
    <t>5905095030</t>
  </si>
  <si>
    <t>Úprava kolejového lože ojediněle ručně ve výhybce lože otevřené. Poznámka: 1. V cenách jsou započteny náklady na úpravu KL koleje a výhybek ojediněle vidlemi. 2. V cenách nejsou obsaženy náklady na doplnění a dodávku kameniva.</t>
  </si>
  <si>
    <t>-195481032</t>
  </si>
  <si>
    <t>Poznámka k položce:_x000d_
Rozvinutá délka výhybky=m</t>
  </si>
  <si>
    <t>70</t>
  </si>
  <si>
    <t>5905095040</t>
  </si>
  <si>
    <t>Úprava kolejového lože ojediněle ručně ve výhybce lože zapuštěné. Poznámka: 1. V cenách jsou započteny náklady na úpravu KL koleje a výhybek ojediněle vidlemi. 2. V cenách nejsou obsaženy náklady na doplnění a dodávku kameniva.</t>
  </si>
  <si>
    <t>-1759029586</t>
  </si>
  <si>
    <t>71</t>
  </si>
  <si>
    <t>5905100010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</si>
  <si>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</si>
  <si>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1735063442</t>
  </si>
  <si>
    <t>Poznámka k položce:_x000d_
Kilometr koleje=km</t>
  </si>
  <si>
    <t>72</t>
  </si>
  <si>
    <t>5905100020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</si>
  <si>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</si>
  <si>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-850104609</t>
  </si>
  <si>
    <t>73</t>
  </si>
  <si>
    <t>5905105010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</si>
  <si>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</si>
  <si>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1583171584</t>
  </si>
  <si>
    <t>74</t>
  </si>
  <si>
    <t>5905105020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</si>
  <si>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</si>
  <si>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-1076947822</t>
  </si>
  <si>
    <t>75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</si>
  <si>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</si>
  <si>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</si>
  <si>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-102103390</t>
  </si>
  <si>
    <t>76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</si>
  <si>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</si>
  <si>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</si>
  <si>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867702547</t>
  </si>
  <si>
    <t>77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</si>
  <si>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</si>
  <si>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</si>
  <si>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-570396559</t>
  </si>
  <si>
    <t>78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</si>
  <si>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</si>
  <si>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</si>
  <si>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817926133</t>
  </si>
  <si>
    <t>79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</si>
  <si>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</si>
  <si>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</si>
  <si>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1137343735</t>
  </si>
  <si>
    <t>80</t>
  </si>
  <si>
    <t>5906005010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</si>
  <si>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</si>
  <si>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-1502266592</t>
  </si>
  <si>
    <t>Poznámka k položce:_x000d_
Pražec=kus</t>
  </si>
  <si>
    <t>81</t>
  </si>
  <si>
    <t>5906005020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</si>
  <si>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</si>
  <si>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867435231</t>
  </si>
  <si>
    <t>82</t>
  </si>
  <si>
    <t>5906005030</t>
  </si>
  <si>
    <t>Ruční výměna pražce v KL otevřeném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</si>
  <si>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-1666364857</t>
  </si>
  <si>
    <t>83</t>
  </si>
  <si>
    <t>5906005040</t>
  </si>
  <si>
    <t>Ruční výměna pražce v KL otevřeném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</si>
  <si>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1901307714</t>
  </si>
  <si>
    <t>84</t>
  </si>
  <si>
    <t>5906005050</t>
  </si>
  <si>
    <t>Ruční výměna pražce v KL otevřeném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</si>
  <si>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-1287540799</t>
  </si>
  <si>
    <t>85</t>
  </si>
  <si>
    <t>5906005060</t>
  </si>
  <si>
    <t>Ruční výměna pražce v KL otevřeném pražec dřevěný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</si>
  <si>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1843968709</t>
  </si>
  <si>
    <t>86</t>
  </si>
  <si>
    <t>5906005120</t>
  </si>
  <si>
    <t>Ruční výměna pražce v KL otevřeném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</si>
  <si>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-810530598</t>
  </si>
  <si>
    <t>87</t>
  </si>
  <si>
    <t>5906005125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</si>
  <si>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</si>
  <si>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-866306184</t>
  </si>
  <si>
    <t>88</t>
  </si>
  <si>
    <t>5906005130</t>
  </si>
  <si>
    <t>Ruční výměna pražce v KL otevřeném pražec betonový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</si>
  <si>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1093712485</t>
  </si>
  <si>
    <t>89</t>
  </si>
  <si>
    <t>5906005140</t>
  </si>
  <si>
    <t>Ruční výměna pražce v KL otevřeném pražec betonový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</si>
  <si>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-1601877232</t>
  </si>
  <si>
    <t>90</t>
  </si>
  <si>
    <t>5906005150</t>
  </si>
  <si>
    <t>Ruční výměna pražce v KL otevřeném pražec betonový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</si>
  <si>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-813504879</t>
  </si>
  <si>
    <t>91</t>
  </si>
  <si>
    <t>5906005210</t>
  </si>
  <si>
    <t>Ruční výměna pražce v KL otevřeném pražec ocelový válcovaný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</si>
  <si>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-613618517</t>
  </si>
  <si>
    <t>92</t>
  </si>
  <si>
    <t>5906005220</t>
  </si>
  <si>
    <t>Ruční výměna pražce v KL otevřeném pražec ocelový válcovaný výhybkový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</si>
  <si>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-1925704369</t>
  </si>
  <si>
    <t>93</t>
  </si>
  <si>
    <t>5906010010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</si>
  <si>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</si>
  <si>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137247004</t>
  </si>
  <si>
    <t>94</t>
  </si>
  <si>
    <t>5906010020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</si>
  <si>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</si>
  <si>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796344697</t>
  </si>
  <si>
    <t>95</t>
  </si>
  <si>
    <t>5906010030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</si>
  <si>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</si>
  <si>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1677319673</t>
  </si>
  <si>
    <t>96</t>
  </si>
  <si>
    <t>5906010040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</si>
  <si>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</si>
  <si>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-1664627666</t>
  </si>
  <si>
    <t>97</t>
  </si>
  <si>
    <t>5906010050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</si>
  <si>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</si>
  <si>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-753029178</t>
  </si>
  <si>
    <t>98</t>
  </si>
  <si>
    <t>5906010060</t>
  </si>
  <si>
    <t>Ruční výměna pražce v KL zapuštěném pražec dřevěný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</si>
  <si>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-1152528683</t>
  </si>
  <si>
    <t>99</t>
  </si>
  <si>
    <t>5906010120</t>
  </si>
  <si>
    <t>Ruční výměna pražce v KL zapuštěném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</si>
  <si>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971941407</t>
  </si>
  <si>
    <t>100</t>
  </si>
  <si>
    <t>5906010125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</si>
  <si>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</si>
  <si>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-350641366</t>
  </si>
  <si>
    <t>101</t>
  </si>
  <si>
    <t>5906010130</t>
  </si>
  <si>
    <t>Ruční výměna pražce v KL zapuštěném pražec betonový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</si>
  <si>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-151224136</t>
  </si>
  <si>
    <t>102</t>
  </si>
  <si>
    <t>5906010140</t>
  </si>
  <si>
    <t>Ruční výměna pražce v KL zapuštěném pražec betonový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</si>
  <si>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915249670</t>
  </si>
  <si>
    <t>103</t>
  </si>
  <si>
    <t>5906010150</t>
  </si>
  <si>
    <t>Ruční výměna pražce v KL zapuštěném pražec betonový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</si>
  <si>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1940300017</t>
  </si>
  <si>
    <t>104</t>
  </si>
  <si>
    <t>5906015010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</si>
  <si>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</si>
  <si>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1299692641</t>
  </si>
  <si>
    <t>105</t>
  </si>
  <si>
    <t>5906015020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</si>
  <si>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</si>
  <si>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1066324376</t>
  </si>
  <si>
    <t>106</t>
  </si>
  <si>
    <t>5906015030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</si>
  <si>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</si>
  <si>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-374882714</t>
  </si>
  <si>
    <t>107</t>
  </si>
  <si>
    <t>5906015040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</si>
  <si>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</si>
  <si>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-369637817</t>
  </si>
  <si>
    <t>108</t>
  </si>
  <si>
    <t>5906015050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</si>
  <si>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</si>
  <si>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329063733</t>
  </si>
  <si>
    <t>109</t>
  </si>
  <si>
    <t>5906015060</t>
  </si>
  <si>
    <t>Výměna pražce malou těžící mechanizací v KL otevřeném i zapuštěném pražec dřevěný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</si>
  <si>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1088657350</t>
  </si>
  <si>
    <t>110</t>
  </si>
  <si>
    <t>5906015110</t>
  </si>
  <si>
    <t>Výměna pražce malou těžící mechanizací v KL otevřeném i zapuštěném pražec betonový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</si>
  <si>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596578045</t>
  </si>
  <si>
    <t>111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</si>
  <si>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</si>
  <si>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</si>
  <si>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-1042412547</t>
  </si>
  <si>
    <t>112</t>
  </si>
  <si>
    <t>5906015130</t>
  </si>
  <si>
    <t>Výměna pražce malou těžící mechanizací v KL otevřeném i zapuštěném pražec betonový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</si>
  <si>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-110495015</t>
  </si>
  <si>
    <t>113</t>
  </si>
  <si>
    <t>5906015140</t>
  </si>
  <si>
    <t>Výměna pražce malou těžící mechanizací v KL otevřeném i zapuštěném pražec betonový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</si>
  <si>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-1963589903</t>
  </si>
  <si>
    <t>114</t>
  </si>
  <si>
    <t>5906015150</t>
  </si>
  <si>
    <t>Výměna pražce malou těžící mechanizací v KL otevřeném i zapuštěném pražec betonový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</si>
  <si>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404235366</t>
  </si>
  <si>
    <t>115</t>
  </si>
  <si>
    <t>5906015160</t>
  </si>
  <si>
    <t>Výměna pražce malou těžící mechanizací v KL otevřeném i zapuštěném pražec betonový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</si>
  <si>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1159374408</t>
  </si>
  <si>
    <t>116</t>
  </si>
  <si>
    <t>5906020010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</si>
  <si>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</si>
  <si>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-1182531271</t>
  </si>
  <si>
    <t>117</t>
  </si>
  <si>
    <t>5906020020</t>
  </si>
  <si>
    <t>Souvislá výměna pražců v KL otevřeném i zapuštěném pražce dřevěné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</si>
  <si>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1546804479</t>
  </si>
  <si>
    <t>118</t>
  </si>
  <si>
    <t>5906020030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</si>
  <si>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</si>
  <si>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-1501755722</t>
  </si>
  <si>
    <t>119</t>
  </si>
  <si>
    <t>5906020040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</si>
  <si>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</si>
  <si>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191076925</t>
  </si>
  <si>
    <t>120</t>
  </si>
  <si>
    <t>5906020050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</si>
  <si>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</si>
  <si>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1987048482</t>
  </si>
  <si>
    <t>121</t>
  </si>
  <si>
    <t>5906020060</t>
  </si>
  <si>
    <t>Souvislá výměna pražců v KL otevřeném i zapuštěném pražce dřevěné výhybkové délky přes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</si>
  <si>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21787126</t>
  </si>
  <si>
    <t>122</t>
  </si>
  <si>
    <t>5906020110</t>
  </si>
  <si>
    <t>Souvislá výměna pražců v KL otevřeném i zapuštěném pražce betonové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</si>
  <si>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1681292343</t>
  </si>
  <si>
    <t>123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</si>
  <si>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</si>
  <si>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</si>
  <si>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-2009487788</t>
  </si>
  <si>
    <t>124</t>
  </si>
  <si>
    <t>5906020130</t>
  </si>
  <si>
    <t>Souvislá výměna pražců v KL otevřeném i zapuštěném pražce betonové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</si>
  <si>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1787151486</t>
  </si>
  <si>
    <t>125</t>
  </si>
  <si>
    <t>5906020140</t>
  </si>
  <si>
    <t>Souvislá výměna pražců v KL otevřeném i zapuštěném pražce betonové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</si>
  <si>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1731371516</t>
  </si>
  <si>
    <t>126</t>
  </si>
  <si>
    <t>5906020150</t>
  </si>
  <si>
    <t>Souvislá výměna pražců v KL otevřeném i zapuštěném pražce betonové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</si>
  <si>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1661125016</t>
  </si>
  <si>
    <t>127</t>
  </si>
  <si>
    <t>5906045010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</si>
  <si>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</si>
  <si>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1840068123</t>
  </si>
  <si>
    <t>128</t>
  </si>
  <si>
    <t>5906045020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</si>
  <si>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</si>
  <si>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1082715854</t>
  </si>
  <si>
    <t>129</t>
  </si>
  <si>
    <t>5906050010</t>
  </si>
  <si>
    <t>Příplatek za obtížnost ruční výměny pražce dřevěný za betonový. Poznámka: 1. V cenách jsou započteny náklady na manipulaci s pražci.</t>
  </si>
  <si>
    <t>-1813594058</t>
  </si>
  <si>
    <t>130</t>
  </si>
  <si>
    <t>5906050020</t>
  </si>
  <si>
    <t>Příplatek za obtížnost ruční výměny pražce betonový za dřevěný. Poznámka: 1. V cenách jsou započteny náklady na manipulaci s pražci.</t>
  </si>
  <si>
    <t>1090225638</t>
  </si>
  <si>
    <t>131</t>
  </si>
  <si>
    <t>5906052010</t>
  </si>
  <si>
    <t>Příplatek za výměnu pražce současně s podkladnicemi. Poznámka: 1. V cenách jsou započteny náklady na výměnu pražce včetně upevňovadel.</t>
  </si>
  <si>
    <t>1978938111</t>
  </si>
  <si>
    <t>132</t>
  </si>
  <si>
    <t>5906055010</t>
  </si>
  <si>
    <t>Příplatek za současnou výměnu pražce s 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</si>
  <si>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1417157600</t>
  </si>
  <si>
    <t>133</t>
  </si>
  <si>
    <t>5906055020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</si>
  <si>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</si>
  <si>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-1428836726</t>
  </si>
  <si>
    <t>134</t>
  </si>
  <si>
    <t>5906055030</t>
  </si>
  <si>
    <t>Příplatek za současnou výměnu pražce s podkladnicovým upevněním a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</si>
  <si>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-69956651</t>
  </si>
  <si>
    <t>135</t>
  </si>
  <si>
    <t>5906055040</t>
  </si>
  <si>
    <t>Příplatek za současnou výměnu pražce s podkladnicovým upevněním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</si>
  <si>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320023475</t>
  </si>
  <si>
    <t>136</t>
  </si>
  <si>
    <t>5906055050</t>
  </si>
  <si>
    <t>Příplatek za současnou výměnu pražce s podkladnicovým upevněním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</si>
  <si>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1280407311</t>
  </si>
  <si>
    <t>137</t>
  </si>
  <si>
    <t>5906055060</t>
  </si>
  <si>
    <t>Příplatek za současnou výměnu pražce s podkladnicovým upevněním a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</si>
  <si>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-1661317203</t>
  </si>
  <si>
    <t>138</t>
  </si>
  <si>
    <t>5906055070</t>
  </si>
  <si>
    <t>Příplatek za současnou výměnu pražce s podkladnicovým upevněním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</si>
  <si>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1424055721</t>
  </si>
  <si>
    <t>139</t>
  </si>
  <si>
    <t>5906055080</t>
  </si>
  <si>
    <t>Příplatek za současnou výměnu pražce s podkladnicovým upevněním a svěrek.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</si>
  <si>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-778251170</t>
  </si>
  <si>
    <t>140</t>
  </si>
  <si>
    <t>5906060010</t>
  </si>
  <si>
    <t>Vrtání pražce dřevěného do 8 otvorů. Poznámka: 1. V cenách jsou započteny náklady na potřebnou manipulaci, označení, vyvrtání otvorů a jejich ošetření impregnací.</t>
  </si>
  <si>
    <t>-1203587463</t>
  </si>
  <si>
    <t>141</t>
  </si>
  <si>
    <t>5906060020</t>
  </si>
  <si>
    <t>Vrtání pražce dřevěného přes 8 otvorů. Poznámka: 1. V cenách jsou započteny náklady na potřebnou manipulaci, označení, vyvrtání otvorů a jejich ošetření impregnací.</t>
  </si>
  <si>
    <t>1712062001</t>
  </si>
  <si>
    <t>142</t>
  </si>
  <si>
    <t>5906065010</t>
  </si>
  <si>
    <t>Regenerace dřevěného pražce nevystrojeného. Poznámka: 1. V cenách jsou započteny náklady na zakolíčkování otvorů, teslování nebo frézování a impregnaci úložné plochy, osazení nebo výměnu protištěpných mřížek a potřebnou manipulaci. 2. V cenách nejsou obsaženy náklady na demontáž nebo montáž kolejiva a dodávku materiálu.</t>
  </si>
  <si>
    <t>-1305573165</t>
  </si>
  <si>
    <t>143</t>
  </si>
  <si>
    <t>5906070010</t>
  </si>
  <si>
    <t>Regenerace betonového pražce nevystrojeného. Poznámka: 1. V cenách jsou započteny náklady na odvrtání a výměnu hmoždinek, zatmelení mikrotrhlin a potřebnou manipulaci. 2. V cenách nejsou obsaženy náklady na demontáž nebo montáž kolejiva a dodávku materiálu.</t>
  </si>
  <si>
    <t>977931706</t>
  </si>
  <si>
    <t>144</t>
  </si>
  <si>
    <t>5906080015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</si>
  <si>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</si>
  <si>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úl.pl.</t>
  </si>
  <si>
    <t>140732961</t>
  </si>
  <si>
    <t>145</t>
  </si>
  <si>
    <t>5906080115</t>
  </si>
  <si>
    <t>Vystrojení pražce betonového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</si>
  <si>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2146132190</t>
  </si>
  <si>
    <t>146</t>
  </si>
  <si>
    <t>5906080130</t>
  </si>
  <si>
    <t>Vystrojení pražce betonového s bezpodkladnicovým upevněním "S" dvě vrtule. Poznámka: 1. V cenách jsou započteny náklady na montáž výstroje, potřebnou manipulaci a ošetření součástí mazivem. 2. V cenách nejsou obsaženy náklady na vrtání dřevěných pražců a dodávku materiálu.</t>
  </si>
  <si>
    <t>414386892</t>
  </si>
  <si>
    <t>147</t>
  </si>
  <si>
    <t>5906090011</t>
  </si>
  <si>
    <t>Výměna hmoždinky pražec vystrojený betonový nebo dřevěný upevnění dvěma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</si>
  <si>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655923540</t>
  </si>
  <si>
    <t>Poznámka k položce:_x000d_
Hmoždinka=kus</t>
  </si>
  <si>
    <t>148</t>
  </si>
  <si>
    <t>5906090021</t>
  </si>
  <si>
    <t>Výměna hmoždinky pražec vystrojený betonový nebo dřevěný upevnění čtyřmi vrtulemi. Poznámka: 1. V cenách jsou započteny náklady na odvrtání, demontáž a montáž hmoždinky, demontáž a montáž podkladnice, výměny polyetylenové a pryžové podložky, vrtulí, šroubů, svěrek, vložek M, matic a všech pružných kroužků a ošetření součástí mazivem. 2. V cenách nejsou obsaženy náklady na dodávku materiálu.</t>
  </si>
  <si>
    <t>331935157</t>
  </si>
  <si>
    <t>149</t>
  </si>
  <si>
    <t>5906093010</t>
  </si>
  <si>
    <t>Výměna hmoždinky pražec nevystrojený dřevěný. Poznámka: 1. V cenách jsou započteny náklady na odvrtání, demontáž a výměnu hmoždinky. 2. V cenách nejsou obsaženy náklady na dodávku materiálu.</t>
  </si>
  <si>
    <t>-266440331</t>
  </si>
  <si>
    <t>150</t>
  </si>
  <si>
    <t>5906093020</t>
  </si>
  <si>
    <t>Výměna hmoždinky pražec nevystrojený betonový. Poznámka: 1. V cenách jsou započteny náklady na odvrtání, demontáž a výměnu hmoždinky. 2. V cenách nejsou obsaženy náklady na dodávku materiálu.</t>
  </si>
  <si>
    <t>-1222801573</t>
  </si>
  <si>
    <t>151</t>
  </si>
  <si>
    <t>5906105010</t>
  </si>
  <si>
    <t>Demontáž pražce dřevěný. Poznámka: 1. V cenách jsou započteny náklady na manipulaci, demontáž, odstrojení do součástí a uložení pražců.</t>
  </si>
  <si>
    <t>-393545766</t>
  </si>
  <si>
    <t>152</t>
  </si>
  <si>
    <t>5906105020</t>
  </si>
  <si>
    <t>Demontáž pražce betonový. Poznámka: 1. V cenách jsou započteny náklady na manipulaci, demontáž, odstrojení do součástí a uložení pražců.</t>
  </si>
  <si>
    <t>1861856969</t>
  </si>
  <si>
    <t>153</t>
  </si>
  <si>
    <t>5906110007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</si>
  <si>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</si>
  <si>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796191991</t>
  </si>
  <si>
    <t>154</t>
  </si>
  <si>
    <t>5906110010</t>
  </si>
  <si>
    <t>Oprava rozdělení pražců příčných dřevěných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</si>
  <si>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-753047712</t>
  </si>
  <si>
    <t>155</t>
  </si>
  <si>
    <t>5906110017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</si>
  <si>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</si>
  <si>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-1857887353</t>
  </si>
  <si>
    <t>156</t>
  </si>
  <si>
    <t>5906110020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</si>
  <si>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</si>
  <si>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1826048109</t>
  </si>
  <si>
    <t>157</t>
  </si>
  <si>
    <t>5906115010</t>
  </si>
  <si>
    <t>Odsunutí pražce pro umožnění provedení svaru. Poznámka: 1. V cenách jsou započteny náklady na odstranění kameniva, odsunutí pražce, jeho vrácení do původní polohy a dohození kameniva.</t>
  </si>
  <si>
    <t>-1659576615</t>
  </si>
  <si>
    <t>158</t>
  </si>
  <si>
    <t>5906120010</t>
  </si>
  <si>
    <t>Zkrácení dřevěného pražce odřezáním. Poznámka: 1. V cenách jsou započteny náklady na odstranění mřížky, zkrácení, ošetření čela pražce impregnačním prostředkem a osazení mřížky</t>
  </si>
  <si>
    <t>608430004</t>
  </si>
  <si>
    <t>159</t>
  </si>
  <si>
    <t>5906130035</t>
  </si>
  <si>
    <t>Montáž kolejového roštu v ose koleje pražce dřevěné nevystrojené, tvar S49, 49E1. Poznámka: 1. V cenách jsou započteny náklady na manipulaci a montáž KR, u pražců dřevěných nevystrojených i na vrtání pražců. 2. V cenách nejsou obsaženy náklady na dodávku materiálu.</t>
  </si>
  <si>
    <t>2111145611</t>
  </si>
  <si>
    <t>160</t>
  </si>
  <si>
    <t>5906130115</t>
  </si>
  <si>
    <t>Montáž kolejového roštu v ose koleje pražce dřevěné vystrojené, tvar UIC60, 60E2. Poznámka: 1. V cenách jsou započteny náklady na manipulaci a montáž KR, u pražců dřevěných nevystrojených i na vrtání pražců. 2. V cenách nejsou obsaženy náklady na dodávku materiálu.</t>
  </si>
  <si>
    <t>1156007064</t>
  </si>
  <si>
    <t>161</t>
  </si>
  <si>
    <t>5906130125</t>
  </si>
  <si>
    <t>Montáž kolejového roštu v ose koleje pražce dřevěné vystrojené, tvar R65. Poznámka: 1. V cenách jsou započteny náklady na manipulaci a montáž KR, u pražců dřevěných nevystrojených i na vrtání pražců. 2. V cenách nejsou obsaženy náklady na dodávku materiálu.</t>
  </si>
  <si>
    <t>-127116806</t>
  </si>
  <si>
    <t>162</t>
  </si>
  <si>
    <t>5906130135</t>
  </si>
  <si>
    <t>Montáž kolejového roštu v ose koleje pražce dřevěné vystrojené, tvar S49, 49E1. Poznámka: 1. V cenách jsou započteny náklady na manipulaci a montáž KR, u pražců dřevěných nevystrojených i na vrtání pražců. 2. V cenách nejsou obsaženy náklady na dodávku materiálu.</t>
  </si>
  <si>
    <t>109584658</t>
  </si>
  <si>
    <t>163</t>
  </si>
  <si>
    <t>5906130215</t>
  </si>
  <si>
    <t>Montáž kolejového roštu v ose koleje pražce betonové nevystrojené, tvar UIC60, 60E2. Poznámka: 1. V cenách jsou započteny náklady na manipulaci a montáž KR, u pražců dřevěných nevystrojených i na vrtání pražců. 2. V cenách nejsou obsaženy náklady na dodávku materiálu.</t>
  </si>
  <si>
    <t>920254666</t>
  </si>
  <si>
    <t>164</t>
  </si>
  <si>
    <t>5906130225</t>
  </si>
  <si>
    <t>Montáž kolejového roštu v ose koleje pražce betonové nevystrojené, tvar R65. Poznámka: 1. V cenách jsou započteny náklady na manipulaci a montáž KR, u pražců dřevěných nevystrojených i na vrtání pražců. 2. V cenách nejsou obsaženy náklady na dodávku materiálu.</t>
  </si>
  <si>
    <t>551242509</t>
  </si>
  <si>
    <t>165</t>
  </si>
  <si>
    <t>5906130325</t>
  </si>
  <si>
    <t>Montáž kolejového roštu v ose koleje pražce betonové vystrojené, tvar UIC60, 60E2. Poznámka: 1. V cenách jsou započteny náklady na manipulaci a montáž KR, u pražců dřevěných nevystrojených i na vrtání pražců. 2. V cenách nejsou obsaženy náklady na dodávku materiálu.</t>
  </si>
  <si>
    <t>-566418870</t>
  </si>
  <si>
    <t>166</t>
  </si>
  <si>
    <t>5906130335</t>
  </si>
  <si>
    <t>Montáž kolejového roštu v ose koleje pražce betonové vystrojené, tvar R65. Poznámka: 1. V cenách jsou započteny náklady na manipulaci a montáž KR, u pražců dřevěných nevystrojených i na vrtání pražců. 2. V cenách nejsou obsaženy náklady na dodávku materiálu.</t>
  </si>
  <si>
    <t>-1568200910</t>
  </si>
  <si>
    <t>167</t>
  </si>
  <si>
    <t>5906130345</t>
  </si>
  <si>
    <t>Montáž kolejového roštu v ose koleje pražce betonové vystrojené, tvar S49, 49E1. Poznámka: 1. V cenách jsou započteny náklady na manipulaci a montáž KR, u pražců dřevěných nevystrojených i na vrtání pražců. 2. V cenách nejsou obsaženy náklady na dodávku materiálu.</t>
  </si>
  <si>
    <t>-374617535</t>
  </si>
  <si>
    <t>168</t>
  </si>
  <si>
    <t>5906135015</t>
  </si>
  <si>
    <t>Demontáž kolejového roštu koleje na úložišti pražce dřevěné, tvar UIC60, 60E2.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</si>
  <si>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-1588683147</t>
  </si>
  <si>
    <t>169</t>
  </si>
  <si>
    <t>5906135025</t>
  </si>
  <si>
    <t>Demontáž kolejového roštu koleje na úložišti pražce dřevěné, tvar R65.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</si>
  <si>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1084183009</t>
  </si>
  <si>
    <t>170</t>
  </si>
  <si>
    <t>5906135035</t>
  </si>
  <si>
    <t>Demontáž kolejového roštu koleje na úložišti pražce dřevěné, tvar S49, T, 49E1.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</si>
  <si>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1328364381</t>
  </si>
  <si>
    <t>171</t>
  </si>
  <si>
    <t>5906135135</t>
  </si>
  <si>
    <t>Demontáž kolejového roštu koleje na úložišti pražce betonové, tvar UIC60, 60E2.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</si>
  <si>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1254054322</t>
  </si>
  <si>
    <t>172</t>
  </si>
  <si>
    <t>5906135145</t>
  </si>
  <si>
    <t>Demontáž kolejového roštu koleje na úložišti pražce betonové, tvar R65.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</si>
  <si>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1544589219</t>
  </si>
  <si>
    <t>173</t>
  </si>
  <si>
    <t>5906135155</t>
  </si>
  <si>
    <t>Demontáž kolejového roštu koleje na úložišti pražce betonové, tvar S49, T, 49E1.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</si>
  <si>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-1742868247</t>
  </si>
  <si>
    <t>174</t>
  </si>
  <si>
    <t>5907010015</t>
  </si>
  <si>
    <t>Výměna LISŮ tvar UIC60, 60E2.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</si>
  <si>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-855053138</t>
  </si>
  <si>
    <t>Poznámka k položce:_x000d_
Metr kolejnice=m</t>
  </si>
  <si>
    <t>175</t>
  </si>
  <si>
    <t>5907010025</t>
  </si>
  <si>
    <t>Výměna LISŮ tvar R65.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</si>
  <si>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1563986748</t>
  </si>
  <si>
    <t>176</t>
  </si>
  <si>
    <t>5907010035</t>
  </si>
  <si>
    <t>Výměna LISŮ tvar S49, T, 49E1.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</si>
  <si>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-1583206147</t>
  </si>
  <si>
    <t>177</t>
  </si>
  <si>
    <t>5907015006</t>
  </si>
  <si>
    <t>Ojedinělá výměna kolejnic stávající upevnění,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</si>
  <si>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903533102</t>
  </si>
  <si>
    <t>178</t>
  </si>
  <si>
    <t>5907015011</t>
  </si>
  <si>
    <t>Ojedinělá výměna kolejnic stávající upevnění,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</si>
  <si>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-2124745139</t>
  </si>
  <si>
    <t>179</t>
  </si>
  <si>
    <t>5907015016</t>
  </si>
  <si>
    <t>Ojedinělá výměna kolejnic stávající upevnění,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</si>
  <si>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1317149720</t>
  </si>
  <si>
    <t>180</t>
  </si>
  <si>
    <t>5907015021</t>
  </si>
  <si>
    <t>Ojedinělá výměna kolejnic stávající upevnění, tvar A.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</si>
  <si>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1241443898</t>
  </si>
  <si>
    <t>181</t>
  </si>
  <si>
    <t>5907015311</t>
  </si>
  <si>
    <t>Ojedinělá výměna kolejnic současně s výměnou svěrkových šroubů,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</si>
  <si>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129650204</t>
  </si>
  <si>
    <t>182</t>
  </si>
  <si>
    <t>5907015316</t>
  </si>
  <si>
    <t>Ojedinělá výměna kolejnic současně s výměnou svěrkových šroubů,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</si>
  <si>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69415375</t>
  </si>
  <si>
    <t>183</t>
  </si>
  <si>
    <t>5907015381</t>
  </si>
  <si>
    <t>Ojedinělá výměna kolejnic současně s výměnou kompletů a pryžové podložky,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</si>
  <si>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-1480502972</t>
  </si>
  <si>
    <t>184</t>
  </si>
  <si>
    <t>5907015386</t>
  </si>
  <si>
    <t>Ojedinělá výměna kolejnic současně s výměnou kompletů a pryžové podložky, tvar R65.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</si>
  <si>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810003758</t>
  </si>
  <si>
    <t>185</t>
  </si>
  <si>
    <t>5907015391</t>
  </si>
  <si>
    <t>Ojedinělá výměna kolejnic současně s výměnou kompletů a pryžové podložky,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</si>
  <si>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1328025489</t>
  </si>
  <si>
    <t>186</t>
  </si>
  <si>
    <t>5907015396</t>
  </si>
  <si>
    <t>Ojedinělá výměna kolejnic současně s výměnou kompletů a pryžové podložky, tvar A.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</si>
  <si>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-611450613</t>
  </si>
  <si>
    <t>187</t>
  </si>
  <si>
    <t>5907020006</t>
  </si>
  <si>
    <t>Souvislá výměna kolejnic stávající upevnění, tvar UIC60, 60E2.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</si>
  <si>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1862148703</t>
  </si>
  <si>
    <t>188</t>
  </si>
  <si>
    <t>5907020011</t>
  </si>
  <si>
    <t>Souvislá výměna kolejnic stávající upevnění,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</si>
  <si>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1198570094</t>
  </si>
  <si>
    <t>189</t>
  </si>
  <si>
    <t>5907020016</t>
  </si>
  <si>
    <t>Souvislá výměna kolejnic stávající upevnění,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</si>
  <si>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784083304</t>
  </si>
  <si>
    <t>190</t>
  </si>
  <si>
    <t>5907020311</t>
  </si>
  <si>
    <t>Souvislá výměna kolejnic současně s výměnou svěrkových šroubů,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</si>
  <si>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-1668730678</t>
  </si>
  <si>
    <t>191</t>
  </si>
  <si>
    <t>5907020386</t>
  </si>
  <si>
    <t>Souvislá výměna kolejnic současně s výměnou kompletů a pryžové podložky, tvar R65.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</si>
  <si>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-2119601346</t>
  </si>
  <si>
    <t>192</t>
  </si>
  <si>
    <t>5907020391</t>
  </si>
  <si>
    <t>Souvislá výměna kolejnic současně s výměnou kompletů a pryžové podložky,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</si>
  <si>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804538844</t>
  </si>
  <si>
    <t>193</t>
  </si>
  <si>
    <t>5907020396</t>
  </si>
  <si>
    <t>Souvislá výměna kolejnic současně s výměnou kompletů a pryžové podložky, tvar A.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</si>
  <si>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-1877269421</t>
  </si>
  <si>
    <t>194</t>
  </si>
  <si>
    <t>5907030006</t>
  </si>
  <si>
    <t>Záměna kolejnic stávající upevnění, tvar UIC60, 60E2.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</si>
  <si>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-1819877157</t>
  </si>
  <si>
    <t>195</t>
  </si>
  <si>
    <t>5907030011</t>
  </si>
  <si>
    <t>Záměna kolejnic stávající upevnění, tvar R65.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</si>
  <si>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1717726</t>
  </si>
  <si>
    <t>196</t>
  </si>
  <si>
    <t>5907030016</t>
  </si>
  <si>
    <t>Záměna kolejnic stávající upevnění, tvar S49, T, 49E1.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</si>
  <si>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-1418246955</t>
  </si>
  <si>
    <t>197</t>
  </si>
  <si>
    <t>5907030386</t>
  </si>
  <si>
    <t>Záměna kolejnic současně s výměnou kompletů a pryžové podložky, tvar R65.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</si>
  <si>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-2091024603</t>
  </si>
  <si>
    <t>198</t>
  </si>
  <si>
    <t>5907030391</t>
  </si>
  <si>
    <t>Záměna kolejnic současně s výměnou kompletů a pryžové podložky, tvar S49, T, 49E1.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</si>
  <si>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79884686</t>
  </si>
  <si>
    <t>199</t>
  </si>
  <si>
    <t>5907035121</t>
  </si>
  <si>
    <t>Úprava dilatačních spár kolejnic tvar kolejnice R65. Poznámka: 1. V cenách jsou započteny náklady na uvolnění nebo demontáž upevňovadel, posun kolejnic, nastavení spáry, dotažení upevňovadel a ošetření součástí mazivem.</t>
  </si>
  <si>
    <t>-657143946</t>
  </si>
  <si>
    <t>200</t>
  </si>
  <si>
    <t>5907035211</t>
  </si>
  <si>
    <t>Úprava dilatačních spár kolejnic tvar kolejnice S49, T, 49E1. Poznámka: 1. V cenách jsou započteny náklady na uvolnění nebo demontáž upevňovadel, posun kolejnic, nastavení spáry, dotažení upevňovadel a ošetření součástí mazivem.</t>
  </si>
  <si>
    <t>59843325</t>
  </si>
  <si>
    <t>201</t>
  </si>
  <si>
    <t>5907035311</t>
  </si>
  <si>
    <t>Úprava dilatačních spár kolejnic tvar kolejnice A. Poznámka: 1. V cenách jsou započteny náklady na uvolnění nebo demontáž upevňovadel, posun kolejnic, nastavení spáry, dotažení upevňovadel a ošetření součástí mazivem.</t>
  </si>
  <si>
    <t>-943600734</t>
  </si>
  <si>
    <t>202</t>
  </si>
  <si>
    <t>5907040011</t>
  </si>
  <si>
    <t>Posun kolejnic před svařováním tvar kolejnic UIC60, 60E2,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</si>
  <si>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222935595</t>
  </si>
  <si>
    <t>203</t>
  </si>
  <si>
    <t>5907040031</t>
  </si>
  <si>
    <t>Posun kolejnic před svařováním tvar kolejnic S49, T, 49E1.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</si>
  <si>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1933613395</t>
  </si>
  <si>
    <t>204</t>
  </si>
  <si>
    <t>5907040041</t>
  </si>
  <si>
    <t>Posun kolejnic před svařováním tvar kolejnic A.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</si>
  <si>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-576112057</t>
  </si>
  <si>
    <t>205</t>
  </si>
  <si>
    <t>5907045110</t>
  </si>
  <si>
    <t>Příplatek za obtížnost při výměně kolejnic na rozponových podkladnicích tv. R65. Poznámka: 1. V cenách jsou započteny náklady za obtížné podmínky výměny kolejnic.</t>
  </si>
  <si>
    <t>-1471140272</t>
  </si>
  <si>
    <t>206</t>
  </si>
  <si>
    <t>5907045120</t>
  </si>
  <si>
    <t>Příplatek za obtížnost při výměně kolejnic na rozponových podkladnicích tv. S49. Poznámka: 1. V cenách jsou započteny náklady za obtížné podmínky výměny kolejnic.</t>
  </si>
  <si>
    <t>591084274</t>
  </si>
  <si>
    <t>207</t>
  </si>
  <si>
    <t>5907045130</t>
  </si>
  <si>
    <t>Příplatek za obtížnost při výměně kolejnic na rozponových podkladnicích tv. A. Poznámka: 1. V cenách jsou započteny náklady za obtížné podmínky výměny kolejnic.</t>
  </si>
  <si>
    <t>1270106240</t>
  </si>
  <si>
    <t>208</t>
  </si>
  <si>
    <t>5907050010</t>
  </si>
  <si>
    <t>Dělení kolejnic řezáním nebo rozbroušením, soustavy UIC60 nebo R65. Poznámka: 1. V cenách jsou započteny náklady na manipulaci, podložení, označení a provedení řezu kolejnice.</t>
  </si>
  <si>
    <t>-1141801443</t>
  </si>
  <si>
    <t>Poznámka k položce:_x000d_
Řez=kus</t>
  </si>
  <si>
    <t>209</t>
  </si>
  <si>
    <t>5907050020</t>
  </si>
  <si>
    <t>Dělení kolejnic řezáním nebo rozbroušením, soustavy S49 nebo T. Poznámka: 1. V cenách jsou započteny náklady na manipulaci, podložení, označení a provedení řezu kolejnice.</t>
  </si>
  <si>
    <t>-1323059355</t>
  </si>
  <si>
    <t>210</t>
  </si>
  <si>
    <t>5907050030</t>
  </si>
  <si>
    <t>Dělení kolejnic řezáním nebo rozbroušením, soustavy A. Poznámka: 1. V cenách jsou započteny náklady na manipulaci, podložení, označení a provedení řezu kolejnice.</t>
  </si>
  <si>
    <t>1412659967</t>
  </si>
  <si>
    <t>211</t>
  </si>
  <si>
    <t>5907050110</t>
  </si>
  <si>
    <t>Dělení kolejnic kyslíkem, soustavy UIC60 nebo R65. Poznámka: 1. V cenách jsou započteny náklady na manipulaci, podložení, označení a provedení řezu kolejnice.</t>
  </si>
  <si>
    <t>-2087905769</t>
  </si>
  <si>
    <t>212</t>
  </si>
  <si>
    <t>5907050120</t>
  </si>
  <si>
    <t>Dělení kolejnic kyslíkem, soustavy S49 nebo T. Poznámka: 1. V cenách jsou započteny náklady na manipulaci, podložení, označení a provedení řezu kolejnice.</t>
  </si>
  <si>
    <t>867524910</t>
  </si>
  <si>
    <t>213</t>
  </si>
  <si>
    <t>5907050130</t>
  </si>
  <si>
    <t>Dělení kolejnic kyslíkem, soustavy A. Poznámka: 1. V cenách jsou započteny náklady na manipulaci, podložení, označení a provedení řezu kolejnice.</t>
  </si>
  <si>
    <t>1089899797</t>
  </si>
  <si>
    <t>214</t>
  </si>
  <si>
    <t>5907055010</t>
  </si>
  <si>
    <t>Vrtání kolejnic otvor o průměru do 10 mm. Poznámka: 1. V cenách jsou započteny náklady na manipulaci, podložení, označení a provedení vrtu ve stojině kolejnice.</t>
  </si>
  <si>
    <t>1104138777</t>
  </si>
  <si>
    <t>Poznámka k položce:_x000d_
Vrt=kus</t>
  </si>
  <si>
    <t>215</t>
  </si>
  <si>
    <t>5907055020</t>
  </si>
  <si>
    <t>Vrtání kolejnic otvor o průměru přes 10 do 23 mm. Poznámka: 1. V cenách jsou započteny náklady na manipulaci, podložení, označení a provedení vrtu ve stojině kolejnice.</t>
  </si>
  <si>
    <t>1013710543</t>
  </si>
  <si>
    <t>216</t>
  </si>
  <si>
    <t>5907055030</t>
  </si>
  <si>
    <t>Vrtání kolejnic otvor o průměru přes 23 mm. Poznámka: 1. V cenách jsou započteny náklady na manipulaci, podložení, označení a provedení vrtu ve stojině kolejnice.</t>
  </si>
  <si>
    <t>-819318491</t>
  </si>
  <si>
    <t>217</t>
  </si>
  <si>
    <t>5908005015</t>
  </si>
  <si>
    <t>Oprava kolejnicového styku výměna spojky tvar UIC60,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</si>
  <si>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841269607</t>
  </si>
  <si>
    <t>Poznámka k položce:_x000d_
Spojka=kus</t>
  </si>
  <si>
    <t>218</t>
  </si>
  <si>
    <t>5908005025</t>
  </si>
  <si>
    <t>Oprava kolejnicového styku výměna spojky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</si>
  <si>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-816981554</t>
  </si>
  <si>
    <t>219</t>
  </si>
  <si>
    <t>5908005315</t>
  </si>
  <si>
    <t>Oprava kolejnicového styku výměna spojek tvar UIC60, R65.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</si>
  <si>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styk</t>
  </si>
  <si>
    <t>-1690428969</t>
  </si>
  <si>
    <t>220</t>
  </si>
  <si>
    <t>5908005325</t>
  </si>
  <si>
    <t>Oprava kolejnicového styku výměna spojek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</si>
  <si>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-203319077</t>
  </si>
  <si>
    <t>221</t>
  </si>
  <si>
    <t>5908010015</t>
  </si>
  <si>
    <t>Zřízení kolejnicového styku bez rozřezu tvar UIC60,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</si>
  <si>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-715756876</t>
  </si>
  <si>
    <t>222</t>
  </si>
  <si>
    <t>5908010035</t>
  </si>
  <si>
    <t>Zřízení kolejnicového styku bez rozřezu tvar S49, T, A.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</si>
  <si>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237568110</t>
  </si>
  <si>
    <t>223</t>
  </si>
  <si>
    <t>5908010115</t>
  </si>
  <si>
    <t>Zřízení kolejnicového styku s rozřezem a vrtáním - 4 otvory tvar UIC60, R65.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</si>
  <si>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-816927367</t>
  </si>
  <si>
    <t>224</t>
  </si>
  <si>
    <t>5908010135</t>
  </si>
  <si>
    <t>Zřízení kolejnicového styku s rozřezem a vrtáním - 4 otvory tvar S49, T.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</si>
  <si>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1618692059</t>
  </si>
  <si>
    <t>225</t>
  </si>
  <si>
    <t>5908010145</t>
  </si>
  <si>
    <t>Zřízení kolejnicového styku s rozřezem a vrtáním - 4 otvory tvar A.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</si>
  <si>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309163112</t>
  </si>
  <si>
    <t>226</t>
  </si>
  <si>
    <t>5908045015</t>
  </si>
  <si>
    <t>Výměna podkladnice dvě vrtule pražce dřevěné nebo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</si>
  <si>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687869132</t>
  </si>
  <si>
    <t>Poznámka k položce:_x000d_
Podkladnice=kus</t>
  </si>
  <si>
    <t>227</t>
  </si>
  <si>
    <t>5908045026</t>
  </si>
  <si>
    <t>Výměna podkladnice čtyři vrtule pražce dřevěné nebo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</si>
  <si>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1945314700</t>
  </si>
  <si>
    <t>228</t>
  </si>
  <si>
    <t>5908050005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</si>
  <si>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</si>
  <si>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510860703</t>
  </si>
  <si>
    <t>229</t>
  </si>
  <si>
    <t>5908050007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</si>
  <si>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</si>
  <si>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-601329897</t>
  </si>
  <si>
    <t>230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</si>
  <si>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</si>
  <si>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</si>
  <si>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-1802822488</t>
  </si>
  <si>
    <t>231</t>
  </si>
  <si>
    <t>5908050040</t>
  </si>
  <si>
    <t>Výměna upevnění bezpokladnicového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</si>
  <si>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-1875184702</t>
  </si>
  <si>
    <t>232</t>
  </si>
  <si>
    <t>5908050050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</si>
  <si>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</si>
  <si>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-1017219996</t>
  </si>
  <si>
    <t>233</t>
  </si>
  <si>
    <t>5908050060</t>
  </si>
  <si>
    <t>Výměna upevnění bezpokladnicového komplety a úhlové vodicí vložky. Poznámka: 1. V cenách jsou započteny náklady na demontáž, výměnu a montáž, ošetření součástí mazivem a naložení výzisku na dopravní prostředek. 2. V cenách nejsou obsaženy náklady na vrtání pražce a dodávku materiálu.</t>
  </si>
  <si>
    <t>-1423178412</t>
  </si>
  <si>
    <t>234</t>
  </si>
  <si>
    <t>5908050070</t>
  </si>
  <si>
    <t>Výměna upevnění bezpokladnicového komplety, pryžová podložka a úhlové vodicí vložky nebo boční izolátory. Poznámka: 1. V cenách jsou započteny náklady na demontáž, výměnu a montáž, ošetření součástí mazivem a naložení výzisku na dopravní prostředek. 2. V cenách nejsou obsaženy náklady na vrtání pražce a dodávku materiálu.</t>
  </si>
  <si>
    <t>382680583</t>
  </si>
  <si>
    <t>235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</si>
  <si>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</si>
  <si>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</si>
  <si>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119596686</t>
  </si>
  <si>
    <t>236</t>
  </si>
  <si>
    <t>5908052020</t>
  </si>
  <si>
    <t>Výměna podložky plastové pod patu kolejnice. Poznámka: 1. V cenách jsou započteny náklady na demontáž upevňovadel, výměnu součásti, montáž upevňovadel a ošetření součástí mazivem. 2. V cenách nejsou obsaženy náklady na dodávku materiálu.</t>
  </si>
  <si>
    <t>-556193936</t>
  </si>
  <si>
    <t>237</t>
  </si>
  <si>
    <t>5908053050</t>
  </si>
  <si>
    <t>Výměna drobného kolejiva vložka vodící úhlová. Poznámka: 1. V cenách jsou započteny náklady na demontáž upevňovadel, výměnu součásti, montáž upevňovadel a ošetření součástí mazivem. 2. V cenách nejsou obsaženy náklady na dodávku materiálu.</t>
  </si>
  <si>
    <t>1328723955</t>
  </si>
  <si>
    <t>238</t>
  </si>
  <si>
    <t>5908053090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</si>
  <si>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</si>
  <si>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-1057977171</t>
  </si>
  <si>
    <t>239</t>
  </si>
  <si>
    <t>5908053100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</si>
  <si>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</si>
  <si>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1470026219</t>
  </si>
  <si>
    <t>240</t>
  </si>
  <si>
    <t>5908053110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</si>
  <si>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</si>
  <si>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1348502173</t>
  </si>
  <si>
    <t>241</t>
  </si>
  <si>
    <t>5908053120</t>
  </si>
  <si>
    <t>Výměna drobného kolejiva svěrka výhybková VT. Poznámka: 1. V cenách jsou započteny náklady na demontáž upevňovadel, výměnu součásti, montáž upevňovadel a ošetření součástí mazivem. 2. V cenách nejsou obsaženy náklady na dodávku materiálu.</t>
  </si>
  <si>
    <t>-1552256963</t>
  </si>
  <si>
    <t>242</t>
  </si>
  <si>
    <t>5908053160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</si>
  <si>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</si>
  <si>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-2033733194</t>
  </si>
  <si>
    <t>243</t>
  </si>
  <si>
    <t>5908053170</t>
  </si>
  <si>
    <t>Výměna drobného kolejiva šroub svěrkový jiný tvar. Poznámka: 1. V cenách jsou započteny náklady na demontáž upevňovadel, výměnu součásti, montáž upevňovadel a ošetření součástí mazivem. 2. V cenách nejsou obsaženy náklady na dodávku materiálu.</t>
  </si>
  <si>
    <t>-1986554920</t>
  </si>
  <si>
    <t>244</t>
  </si>
  <si>
    <t>5908053210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</si>
  <si>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</si>
  <si>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-345032796</t>
  </si>
  <si>
    <t>245</t>
  </si>
  <si>
    <t>5908053250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</si>
  <si>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</si>
  <si>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2008119876</t>
  </si>
  <si>
    <t>246</t>
  </si>
  <si>
    <t>5908053270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</si>
  <si>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</si>
  <si>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1835950659</t>
  </si>
  <si>
    <t>247</t>
  </si>
  <si>
    <t>5908055010</t>
  </si>
  <si>
    <t>Příplatek za výměnu částí upevňovadel deformovaného šroubu. Poznámka: 1. V cenách jsou započteny náklady na ošetření závitů antikorozním přípravkem, demontáž, výměnu a montáž nové součásti.</t>
  </si>
  <si>
    <t>-66709370</t>
  </si>
  <si>
    <t>248</t>
  </si>
  <si>
    <t>5908055020</t>
  </si>
  <si>
    <t>Příplatek za výměnu částí upevňovadel deformované vrtule. Poznámka: 1. V cenách jsou započteny náklady na ošetření závitů antikorozním přípravkem, demontáž, výměnu a montáž nové součásti.</t>
  </si>
  <si>
    <t>-347694222</t>
  </si>
  <si>
    <t>249</t>
  </si>
  <si>
    <t>5908060010</t>
  </si>
  <si>
    <t>Oprava rozchodu koleje převrtáním podkladnice 2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</si>
  <si>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-1247990015</t>
  </si>
  <si>
    <t>250</t>
  </si>
  <si>
    <t>5908060020</t>
  </si>
  <si>
    <t>Oprava rozchodu koleje převrtáním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</si>
  <si>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-17825947</t>
  </si>
  <si>
    <t>251</t>
  </si>
  <si>
    <t>5908063010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</si>
  <si>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</si>
  <si>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300049327</t>
  </si>
  <si>
    <t>252</t>
  </si>
  <si>
    <t>5908063020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</si>
  <si>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</si>
  <si>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-2072551780</t>
  </si>
  <si>
    <t>253</t>
  </si>
  <si>
    <t>5908063030</t>
  </si>
  <si>
    <t>Oprava rozchodu koleje výměnou úhlových vodicích vložek. Poznámka: 1. V cenách jsou započteny náklady na demontáž upevňovadel, opravu rozchodu, montáž upevňovadel a ošetření součástí mazivem. 2. V cenách nejsou obsaženy náklady na dodávku materiálu.</t>
  </si>
  <si>
    <t>-1628724900</t>
  </si>
  <si>
    <t>254</t>
  </si>
  <si>
    <t>5908063050</t>
  </si>
  <si>
    <t>Oprava rozchodu koleje vložením klínové podložky. Poznámka: 1. V cenách jsou započteny náklady na demontáž upevňovadel, opravu rozchodu, montáž upevňovadel a ošetření součástí mazivem. 2. V cenách nejsou obsaženy náklady na dodávku materiálu.</t>
  </si>
  <si>
    <t>-633730396</t>
  </si>
  <si>
    <t>255</t>
  </si>
  <si>
    <t>5908070015</t>
  </si>
  <si>
    <t>Souvislé dotahování upevňovadel v koleji bez protáčení závitů šrouby svěrkové. Poznámka: 1. V cenách jsou započteny náklady na dotažení součástí doporučeným utahovacím momentem a ošetření součástí mazivem.</t>
  </si>
  <si>
    <t>493542970</t>
  </si>
  <si>
    <t>256</t>
  </si>
  <si>
    <t>5908070025</t>
  </si>
  <si>
    <t>Souvislé dotahování upevňovadel v koleji bez protáčení závitů šrouby svěrkové na pražci Y. Poznámka: 1. V cenách jsou započteny náklady na dotažení součástí doporučeným utahovacím momentem a ošetření součástí mazivem.</t>
  </si>
  <si>
    <t>-228302082</t>
  </si>
  <si>
    <t>257</t>
  </si>
  <si>
    <t>5908070325</t>
  </si>
  <si>
    <t>Souvislé dotahování upevňovadel v koleji s protáčením závitů šrouby svěrkové. Poznámka: 1. V cenách jsou započteny náklady na dotažení součástí doporučeným utahovacím momentem a ošetření součástí mazivem.</t>
  </si>
  <si>
    <t>1689428168</t>
  </si>
  <si>
    <t>258</t>
  </si>
  <si>
    <t>5908070335</t>
  </si>
  <si>
    <t>Souvislé dotahování upevňovadel v koleji s protáčením závitů šrouby svěrkové na pražci Y. Poznámka: 1. V cenách jsou započteny náklady na dotažení součástí doporučeným utahovacím momentem a ošetření součástí mazivem.</t>
  </si>
  <si>
    <t>-1770986436</t>
  </si>
  <si>
    <t>259</t>
  </si>
  <si>
    <t>5908075210</t>
  </si>
  <si>
    <t>Souvislé dotahování upevňovadel ve výhybce s protáčením závitů šrouby svěrkové výhybka I. generace. Poznámka: 1. V cenách jsou započteny náklady na dotažení součástí doporučeným utahovacím momentem a ošetření součástí mazivem.</t>
  </si>
  <si>
    <t>-1722507032</t>
  </si>
  <si>
    <t>260</t>
  </si>
  <si>
    <t>5908075220</t>
  </si>
  <si>
    <t>Souvislé dotahování upevňovadel ve výhybce s protáčením závitů šrouby svěrkové výhybka II. generace. Poznámka: 1. V cenách jsou započteny náklady na dotažení součástí doporučeným utahovacím momentem a ošetření součástí mazivem.</t>
  </si>
  <si>
    <t>-183126981</t>
  </si>
  <si>
    <t>261</t>
  </si>
  <si>
    <t>5908085010</t>
  </si>
  <si>
    <t>Ojedinělá montáž kolejiva (podkladnice, můstkové desky, spojky). Poznámka: 1. V cenách jsou započteny náklady na montáž a ošetření součástí mazivem.</t>
  </si>
  <si>
    <t>-807646051</t>
  </si>
  <si>
    <t>262</t>
  </si>
  <si>
    <t>5908085020</t>
  </si>
  <si>
    <t>Ojedinělá montáž drobného kolejiva (svěrky, spony, šrouby, kroužky, vložky, podložky). Poznámka: 1. V cenách jsou započteny náklady na montáž a ošetření součástí mazivem.</t>
  </si>
  <si>
    <t>-557594942</t>
  </si>
  <si>
    <t>263</t>
  </si>
  <si>
    <t>5908087010</t>
  </si>
  <si>
    <t>Ojedinělá demontáž kolejiva (podkladnice, můstkové desky, spojky). Poznámka: 1. V cenách jsou započteny náklady na demontáž a naložení na dopravní prostředek.</t>
  </si>
  <si>
    <t>-52810396</t>
  </si>
  <si>
    <t>264</t>
  </si>
  <si>
    <t>5908087020</t>
  </si>
  <si>
    <t>Ojedinělá demontáž drobného kolejiva (svěrky, spony, šrouby, kroužky, vložky, podložky). Poznámka: 1. V cenách jsou započteny náklady na demontáž a naložení na dopravní prostředek.</t>
  </si>
  <si>
    <t>1036084050</t>
  </si>
  <si>
    <t>265</t>
  </si>
  <si>
    <t>5909005010</t>
  </si>
  <si>
    <t>Oprava lokálních závad nivelety koleje vložením regulačních podložek. Poznámka: 1. V cenách jsou započteny náklady na demontáž upevňovadel, podložení, montáž upevňovadel a ošetření součástí mazivem.</t>
  </si>
  <si>
    <t>-1399614534</t>
  </si>
  <si>
    <t>266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</si>
  <si>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</si>
  <si>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</si>
  <si>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1155043356</t>
  </si>
  <si>
    <t>267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</si>
  <si>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</si>
  <si>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</si>
  <si>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-906508806</t>
  </si>
  <si>
    <t>268</t>
  </si>
  <si>
    <t>5909010040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</si>
  <si>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</si>
  <si>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99845030</t>
  </si>
  <si>
    <t>269</t>
  </si>
  <si>
    <t>5909010110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</si>
  <si>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</si>
  <si>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1282146836</t>
  </si>
  <si>
    <t>270</t>
  </si>
  <si>
    <t>5909010120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</si>
  <si>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</si>
  <si>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1686815090</t>
  </si>
  <si>
    <t>271</t>
  </si>
  <si>
    <t>5909010130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</si>
  <si>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</si>
  <si>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-2029944939</t>
  </si>
  <si>
    <t>272</t>
  </si>
  <si>
    <t>5909010210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</si>
  <si>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</si>
  <si>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1437714504</t>
  </si>
  <si>
    <t>273</t>
  </si>
  <si>
    <t>5909010220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</si>
  <si>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</si>
  <si>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1768943203</t>
  </si>
  <si>
    <t>274</t>
  </si>
  <si>
    <t>5909010230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</si>
  <si>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</si>
  <si>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878388558</t>
  </si>
  <si>
    <t>275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</si>
  <si>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</si>
  <si>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</si>
  <si>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1443018915</t>
  </si>
  <si>
    <t>276</t>
  </si>
  <si>
    <t>5909010420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</si>
  <si>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</si>
  <si>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1743135387</t>
  </si>
  <si>
    <t>277</t>
  </si>
  <si>
    <t>5909010430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</si>
  <si>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</si>
  <si>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1847664715</t>
  </si>
  <si>
    <t>278</t>
  </si>
  <si>
    <t>5909015510</t>
  </si>
  <si>
    <t>Příplatek k cenám za podbití dvojčitých pražců</t>
  </si>
  <si>
    <t>1557193483</t>
  </si>
  <si>
    <t>279</t>
  </si>
  <si>
    <t>5909020010</t>
  </si>
  <si>
    <t>Oprava nivelety do 100 mm ručně koleje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</si>
  <si>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2119411403</t>
  </si>
  <si>
    <t>280</t>
  </si>
  <si>
    <t>5909020020</t>
  </si>
  <si>
    <t>Oprava nivelety do 100 mm ručně koleje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</si>
  <si>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-1290985989</t>
  </si>
  <si>
    <t>281</t>
  </si>
  <si>
    <t>5909020030</t>
  </si>
  <si>
    <t>Oprava nivelety do 100 mm ručně koleje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</si>
  <si>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-757231862</t>
  </si>
  <si>
    <t>282</t>
  </si>
  <si>
    <t>5909020110</t>
  </si>
  <si>
    <t>Oprava nivelety do 100 mm ručně výhybky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</si>
  <si>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2024708891</t>
  </si>
  <si>
    <t>283</t>
  </si>
  <si>
    <t>5909020120</t>
  </si>
  <si>
    <t>Oprava nivelety do 100 mm ručně výhybky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</si>
  <si>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-1103928866</t>
  </si>
  <si>
    <t>284</t>
  </si>
  <si>
    <t>5909020130</t>
  </si>
  <si>
    <t>Oprava nivelety do 100 mm ručně výhybky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</si>
  <si>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-1592074792</t>
  </si>
  <si>
    <t>285</t>
  </si>
  <si>
    <t>5909025010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</si>
  <si>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</si>
  <si>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1988359812</t>
  </si>
  <si>
    <t>286</t>
  </si>
  <si>
    <t>5909025020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</si>
  <si>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</si>
  <si>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717369102</t>
  </si>
  <si>
    <t>287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</si>
  <si>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</si>
  <si>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</si>
  <si>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-2070965884</t>
  </si>
  <si>
    <t>288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</si>
  <si>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</si>
  <si>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</si>
  <si>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408119066</t>
  </si>
  <si>
    <t>289</t>
  </si>
  <si>
    <t>5909032020</t>
  </si>
  <si>
    <t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</si>
  <si>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2022662761</t>
  </si>
  <si>
    <t>290</t>
  </si>
  <si>
    <t>5909035010</t>
  </si>
  <si>
    <t>Odstranění lokálních závad výhybky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</si>
  <si>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-1998386072</t>
  </si>
  <si>
    <t>291</t>
  </si>
  <si>
    <t>5909035020</t>
  </si>
  <si>
    <t>Odstranění lokálních závad výhybky pražce betonové. Poznámka: 1. V cenách jsou započteny náklady na odstranění lokálních závad podbitím ASP. 2. V cenách nejsou obsaženy náklady na doplnění a dodávku kameniva, úpravu KL a snížení KL pod patou kolejnice.</t>
  </si>
  <si>
    <t>-1322309544</t>
  </si>
  <si>
    <t>292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</si>
  <si>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</si>
  <si>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</si>
  <si>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934611698</t>
  </si>
  <si>
    <t>Poznámka k položce:_x000d_
Rozvinutá délka výhybky</t>
  </si>
  <si>
    <t>293</t>
  </si>
  <si>
    <t>5909041020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</si>
  <si>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</si>
  <si>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-373150014</t>
  </si>
  <si>
    <t>294</t>
  </si>
  <si>
    <t>5909045010</t>
  </si>
  <si>
    <t>Hutnění kolejového lože koleje nově zřízeného nebo čistého. Poznámka: 1. V cenách jsou započteny náklady na kontinuální hutnění mezipražcových prostorů a za hlavami pražců.</t>
  </si>
  <si>
    <t>-1323251278</t>
  </si>
  <si>
    <t>295</t>
  </si>
  <si>
    <t>5909045020</t>
  </si>
  <si>
    <t>Hutnění kolejového lože koleje stávajícího. Poznámka: 1. V cenách jsou započteny náklady na kontinuální hutnění mezipražcových prostorů a za hlavami pražců.</t>
  </si>
  <si>
    <t>-911431316</t>
  </si>
  <si>
    <t>296</t>
  </si>
  <si>
    <t>5910131030</t>
  </si>
  <si>
    <t>Montáž zádržné opěrky na jazyk i opornici. Poznámka: 1. V cenách jsou započteny náklady na montáž. 2. V cenách nejsou obsaženy náklady na dodávku materiálu a vrtání otvorů.</t>
  </si>
  <si>
    <t>pár</t>
  </si>
  <si>
    <t>-523776752</t>
  </si>
  <si>
    <t>297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</si>
  <si>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</si>
  <si>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</si>
  <si>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-108978181</t>
  </si>
  <si>
    <t>298</t>
  </si>
  <si>
    <t>5911001010</t>
  </si>
  <si>
    <t>Čištění a mazání výhybky jednoduché s úhlem odbočení 1:5,7 až 1:11 nebo 8° až 5°. Poznámka: 1. V cenách jsou započteny náklady na odstranění nečistot a nánosu maziva z výměnové části neb PHS, žlabů a odvodnění, očištění kluzných stoliček a jejich ošetření mazivem.</t>
  </si>
  <si>
    <t>-721172220</t>
  </si>
  <si>
    <t>299</t>
  </si>
  <si>
    <t>5911001020</t>
  </si>
  <si>
    <t>Čištění a mazání výhybky jednoduché s úhlem odbočení 1:12 až 1:18,5 nebo 3° až 4,5°. Poznámka: 1. V cenách jsou započteny náklady na odstranění nečistot a nánosu maziva z výměnové části neb PHS, žlabů a odvodnění, očištění kluzných stoliček a jejich ošetření mazivem.</t>
  </si>
  <si>
    <t>792152662</t>
  </si>
  <si>
    <t>300</t>
  </si>
  <si>
    <t>5911001110</t>
  </si>
  <si>
    <t>Čištění a mazání výhybky křižovatkové celé. Poznámka: 1. V cenách jsou započteny náklady na odstranění nečistot a nánosu maziva z výměnové části neb PHS, žlabů a odvodnění, očištění kluzných stoliček a jejich ošetření mazivem.</t>
  </si>
  <si>
    <t>1161820730</t>
  </si>
  <si>
    <t>301</t>
  </si>
  <si>
    <t>5911001130</t>
  </si>
  <si>
    <t>Čištění a mazání výhybky křižovatkové s pohyblivým hrotem srdcovky. Poznámka: 1. V cenách jsou započteny náklady na odstranění nečistot a nánosu maziva z výměnové části neb PHS, žlabů a odvodnění, očištění kluzných stoliček a jejich ošetření mazivem.</t>
  </si>
  <si>
    <t>-1125317360</t>
  </si>
  <si>
    <t>302</t>
  </si>
  <si>
    <t>5911003010</t>
  </si>
  <si>
    <t>Ošetření pohyblivých částí výhybky bez válečkových stoliček jednoduché 1:6 až 1:11 nebo 14° až 5°. Poznámka: 1. V cenách jsou započteny náklady na očištění kluzných stoliček a závěrů od nečistot a jejich ošetření součástí mazivem nebo antikorozním prostředkem.</t>
  </si>
  <si>
    <t>-1174892120</t>
  </si>
  <si>
    <t>303</t>
  </si>
  <si>
    <t>5911003020</t>
  </si>
  <si>
    <t>Ošetření pohyblivých částí výhybky bez válečkových stoliček jednoduché 1:12 až 1:18,5 nebo 3° až 4,5°. Poznámka: 1. V cenách jsou započteny náklady na očištění kluzných stoliček a závěrů od nečistot a jejich ošetření součástí mazivem nebo antikorozním prostředkem.</t>
  </si>
  <si>
    <t>-227679295</t>
  </si>
  <si>
    <t>304</t>
  </si>
  <si>
    <t>5911003110</t>
  </si>
  <si>
    <t>Ošetření pohyblivých částí výhybky bez válečkových stoliček jednoduché 1:6 až 1:11. Poznámka: 1. V cenách jsou započteny náklady na očištění kluzných stoliček a závěrů od nečistot a jejich ošetření součástí mazivem nebo antikorozním prostředkem.</t>
  </si>
  <si>
    <t>1898807915</t>
  </si>
  <si>
    <t>305</t>
  </si>
  <si>
    <t>5911003210</t>
  </si>
  <si>
    <t>Ošetření pohyblivých částí výhybky bez válečkových stoliček křižovatkové celá. Poznámka: 1. V cenách jsou započteny náklady na očištění kluzných stoliček a závěrů od nečistot a jejich ošetření součástí mazivem nebo antikorozním prostředkem.</t>
  </si>
  <si>
    <t>1100391390</t>
  </si>
  <si>
    <t>306</t>
  </si>
  <si>
    <t>5911003230</t>
  </si>
  <si>
    <t>Ošetření pohyblivých částí výhybky bez válečkových stoliček křižovatkové celé s PHS. Poznámka: 1. V cenách jsou započteny náklady na očištění kluzných stoliček a závěrů od nečistot a jejich ošetření součástí mazivem nebo antikorozním prostředkem.</t>
  </si>
  <si>
    <t>205314372</t>
  </si>
  <si>
    <t>307</t>
  </si>
  <si>
    <t>5911011010</t>
  </si>
  <si>
    <t>Výměna jazyků a opornic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</si>
  <si>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-1737792777</t>
  </si>
  <si>
    <t>Poznámka k položce:_x000d_
Délka jazyků + opornic=m</t>
  </si>
  <si>
    <t>308</t>
  </si>
  <si>
    <t>5911011020</t>
  </si>
  <si>
    <t>Výměna jazyků a opornic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</si>
  <si>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1339707338</t>
  </si>
  <si>
    <t>309</t>
  </si>
  <si>
    <t>5911011030</t>
  </si>
  <si>
    <t>Výměna jazyků a opornic výhybky jednoduché s jedním hákovým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</si>
  <si>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2137257870</t>
  </si>
  <si>
    <t>310</t>
  </si>
  <si>
    <t>5911013010</t>
  </si>
  <si>
    <t>Výměna jazyka a opornice výhybky jednoduché s jedním hákovým závěrem soustavy R65.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</si>
  <si>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403862965</t>
  </si>
  <si>
    <t>311</t>
  </si>
  <si>
    <t>5911013020</t>
  </si>
  <si>
    <t>Výměna jazyka a opornice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</si>
  <si>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999166052</t>
  </si>
  <si>
    <t>312</t>
  </si>
  <si>
    <t>5911013030</t>
  </si>
  <si>
    <t>Výměna jazyka a opornice výhybky jednoduché s jedním hákovým závěrem soustavy T.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</si>
  <si>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-1067399173</t>
  </si>
  <si>
    <t>313</t>
  </si>
  <si>
    <t>5911013040</t>
  </si>
  <si>
    <t>Výměna jazyka a opornice výhybky jednoduché s jedním hákovým závěrem soustavy A.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</si>
  <si>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1538607660</t>
  </si>
  <si>
    <t>314</t>
  </si>
  <si>
    <t>5911015010</t>
  </si>
  <si>
    <t>Výměna jazyka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</si>
  <si>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-928114570</t>
  </si>
  <si>
    <t>Poznámka k položce:_x000d_
Délka jazyka=m</t>
  </si>
  <si>
    <t>315</t>
  </si>
  <si>
    <t>5911015020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</si>
  <si>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</si>
  <si>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367979584</t>
  </si>
  <si>
    <t>316</t>
  </si>
  <si>
    <t>5911015030</t>
  </si>
  <si>
    <t>Výměna jazyka výhybky jednoduché s jedním hákovým závěrem soustavy T.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</si>
  <si>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1333031688</t>
  </si>
  <si>
    <t>317</t>
  </si>
  <si>
    <t>5911015040</t>
  </si>
  <si>
    <t>Výměna jazyka výhybky jednoduché s jedním hákovým závěrem soustavy A.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</si>
  <si>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-723534401</t>
  </si>
  <si>
    <t>318</t>
  </si>
  <si>
    <t>5911017010</t>
  </si>
  <si>
    <t>Výměna opornice výhybky jednoduché s jedním hákovým závěrem soustavy R65.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</si>
  <si>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-786661225</t>
  </si>
  <si>
    <t>Poznámka k položce:_x000d_
Délka opornice=m</t>
  </si>
  <si>
    <t>319</t>
  </si>
  <si>
    <t>5911017020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</si>
  <si>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</si>
  <si>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2087312281</t>
  </si>
  <si>
    <t>320</t>
  </si>
  <si>
    <t>5911017030</t>
  </si>
  <si>
    <t>Výměna opornice výhybky jednoduché s jedním hákovým závěrem soustavy T.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</si>
  <si>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1715922118</t>
  </si>
  <si>
    <t>321</t>
  </si>
  <si>
    <t>5911017040</t>
  </si>
  <si>
    <t>Výměna opornice výhybky jednoduché s jedním hákovým závěrem soustavy A.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</si>
  <si>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-1114664679</t>
  </si>
  <si>
    <t>322</t>
  </si>
  <si>
    <t>5911021010</t>
  </si>
  <si>
    <t>Výměna jazyka a opornice výhybky jednoduché s dvěma hákovými závěry soustavy R65.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</si>
  <si>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1515221051</t>
  </si>
  <si>
    <t>Poznámka k položce:_x000d_
Délka jazyka + opornice=m</t>
  </si>
  <si>
    <t>323</t>
  </si>
  <si>
    <t>5911021020</t>
  </si>
  <si>
    <t>Výměna jazyka a opornice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</si>
  <si>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541788531</t>
  </si>
  <si>
    <t>324</t>
  </si>
  <si>
    <t>5911025020</t>
  </si>
  <si>
    <t>Výměna opornice výhybky jednoduché s dvěma hákovými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</si>
  <si>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-1227842863</t>
  </si>
  <si>
    <t>325</t>
  </si>
  <si>
    <t>5911027010</t>
  </si>
  <si>
    <t>Výměna jazyků a opornic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</si>
  <si>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-1774017259</t>
  </si>
  <si>
    <t>326</t>
  </si>
  <si>
    <t>5911027030</t>
  </si>
  <si>
    <t>Výměna jazyků a opornic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</si>
  <si>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690640796</t>
  </si>
  <si>
    <t>327</t>
  </si>
  <si>
    <t>5911029010</t>
  </si>
  <si>
    <t>Výměna jazyka 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</si>
  <si>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-1057229703</t>
  </si>
  <si>
    <t>328</t>
  </si>
  <si>
    <t>5911029030</t>
  </si>
  <si>
    <t>Výměna jazyka 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</si>
  <si>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-1150698974</t>
  </si>
  <si>
    <t>329</t>
  </si>
  <si>
    <t>5911031010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</si>
  <si>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</si>
  <si>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2096370039</t>
  </si>
  <si>
    <t>330</t>
  </si>
  <si>
    <t>5911035010</t>
  </si>
  <si>
    <t>Výměna jazyků a opornic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</si>
  <si>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620998572</t>
  </si>
  <si>
    <t>331</t>
  </si>
  <si>
    <t>5911035030</t>
  </si>
  <si>
    <t>Výměna jazyků a opornic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</si>
  <si>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-1288952097</t>
  </si>
  <si>
    <t>332</t>
  </si>
  <si>
    <t>5911037010</t>
  </si>
  <si>
    <t>Výměna jazyka 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</si>
  <si>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477651053</t>
  </si>
  <si>
    <t>333</t>
  </si>
  <si>
    <t>5911037030</t>
  </si>
  <si>
    <t>Výměna jazyka a opornice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</si>
  <si>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1344771171</t>
  </si>
  <si>
    <t>334</t>
  </si>
  <si>
    <t>5911039010</t>
  </si>
  <si>
    <t>Výměna jazyka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</si>
  <si>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-1943535818</t>
  </si>
  <si>
    <t>335</t>
  </si>
  <si>
    <t>5911041010</t>
  </si>
  <si>
    <t>Výměna opornice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</si>
  <si>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-1634159900</t>
  </si>
  <si>
    <t>336</t>
  </si>
  <si>
    <t>5911043010</t>
  </si>
  <si>
    <t>Výměna jazyků a opornic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</si>
  <si>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-1002256174</t>
  </si>
  <si>
    <t>337</t>
  </si>
  <si>
    <t>5911045010</t>
  </si>
  <si>
    <t>Výměna jazyka a opornice výhybky jednoduché s třemi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</si>
  <si>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-825240456</t>
  </si>
  <si>
    <t>338</t>
  </si>
  <si>
    <t>5911060010</t>
  </si>
  <si>
    <t>Výměna výhybkové kolejnice přímé tv. UIC60.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</si>
  <si>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1172359597</t>
  </si>
  <si>
    <t>Poznámka k položce:_x000d_
Metr kolejnice=metr</t>
  </si>
  <si>
    <t>339</t>
  </si>
  <si>
    <t>5911060020</t>
  </si>
  <si>
    <t>Výměna výhybkové kolejnice přímé tv. R65.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</si>
  <si>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-1692017179</t>
  </si>
  <si>
    <t>340</t>
  </si>
  <si>
    <t>5911060030</t>
  </si>
  <si>
    <t>Výměna výhybkové kolejnice přímé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</si>
  <si>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-905602629</t>
  </si>
  <si>
    <t>341</t>
  </si>
  <si>
    <t>5911060120</t>
  </si>
  <si>
    <t>Výměna výhybkové kolejnice ohnuté tv. R65.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</si>
  <si>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1025914628</t>
  </si>
  <si>
    <t>342</t>
  </si>
  <si>
    <t>5911060130</t>
  </si>
  <si>
    <t>Výměna výhybkové kolejnice ohnuté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</si>
  <si>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-121739948</t>
  </si>
  <si>
    <t>343</t>
  </si>
  <si>
    <t>5911113010</t>
  </si>
  <si>
    <t>Výměna srdcovky jednoduché montované z kolejnic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</si>
  <si>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t</t>
  </si>
  <si>
    <t>-1778740856</t>
  </si>
  <si>
    <t>Poznámka k položce:_x000d_
Hmotnost srdcovky=t</t>
  </si>
  <si>
    <t>344</t>
  </si>
  <si>
    <t>5911113020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</si>
  <si>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</si>
  <si>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505063970</t>
  </si>
  <si>
    <t>345</t>
  </si>
  <si>
    <t>5911113030</t>
  </si>
  <si>
    <t>Výměna srdcovky jednoduché montované z kolejnic soustavy T.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</si>
  <si>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510579807</t>
  </si>
  <si>
    <t>346</t>
  </si>
  <si>
    <t>5911113040</t>
  </si>
  <si>
    <t>Výměna srdcovky jednoduché montované z kolejnic soustavy A.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</si>
  <si>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-438457641</t>
  </si>
  <si>
    <t>347</t>
  </si>
  <si>
    <t>5911113110</t>
  </si>
  <si>
    <t>Výměna srdcovky jednoduché svařované (SK)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</si>
  <si>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-1732695420</t>
  </si>
  <si>
    <t>348</t>
  </si>
  <si>
    <t>5911113120</t>
  </si>
  <si>
    <t>Výměna srdcovky jednoduché svařované (SK) soustavy R65.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</si>
  <si>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1965408454</t>
  </si>
  <si>
    <t>349</t>
  </si>
  <si>
    <t>5911113130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</si>
  <si>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</si>
  <si>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-736454221</t>
  </si>
  <si>
    <t>350</t>
  </si>
  <si>
    <t>5911113210</t>
  </si>
  <si>
    <t>Výměna srdcovky jednoduché z částmi z odlévané oceli (ZMB)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</si>
  <si>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-2074560701</t>
  </si>
  <si>
    <t>351</t>
  </si>
  <si>
    <t>5911113310</t>
  </si>
  <si>
    <t>Výměna srdcovky jednoduché lité (ZPT) soustavy UIC60 za stejný typ bez výměny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</si>
  <si>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-835761769</t>
  </si>
  <si>
    <t>352</t>
  </si>
  <si>
    <t>5911113320</t>
  </si>
  <si>
    <t>Výměna srdcovky jednoduché lité (ZPT) soustavy UIC60 za jiný typ včetně výměny sady podkladnic.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</si>
  <si>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1483263267</t>
  </si>
  <si>
    <t>353</t>
  </si>
  <si>
    <t>5911117010</t>
  </si>
  <si>
    <t>Výměna přídržnice srdcovky jednoduché typ Kn60 přímé soustavy UIC60. Poznámka: 1. V cenách jsou započteny náklady na výměnu přídržnice, vymezení šíře žlábku a ošetření součástí mazivem. 2. V cenách nejsou obsaženy náklady na dodávku dílu.</t>
  </si>
  <si>
    <t>1132019867</t>
  </si>
  <si>
    <t>Poznámka k položce:_x000d_
Délka přídržnice=m;Metr přídržnice=m</t>
  </si>
  <si>
    <t>354</t>
  </si>
  <si>
    <t>5911117020</t>
  </si>
  <si>
    <t>Výměna přídržnice srdcovky jednoduché typ Kn60 přímé soustavy R65. Poznámka: 1. V cenách jsou započteny náklady na výměnu přídržnice, vymezení šíře žlábku a ošetření součástí mazivem. 2. V cenách nejsou obsaženy náklady na dodávku dílu.</t>
  </si>
  <si>
    <t>1994605355</t>
  </si>
  <si>
    <t>355</t>
  </si>
  <si>
    <t>5911117030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</si>
  <si>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</si>
  <si>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-424591551</t>
  </si>
  <si>
    <t>356</t>
  </si>
  <si>
    <t>5911117040</t>
  </si>
  <si>
    <t>Výměna přídržnice srdcovky jednoduché typ Kn60 přímé soustavy T. Poznámka: 1. V cenách jsou započteny náklady na výměnu přídržnice, vymezení šíře žlábku a ošetření součástí mazivem. 2. V cenách nejsou obsaženy náklady na dodávku dílu.</t>
  </si>
  <si>
    <t>1182390600</t>
  </si>
  <si>
    <t>357</t>
  </si>
  <si>
    <t>5911117130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</si>
  <si>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</si>
  <si>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-1225494638</t>
  </si>
  <si>
    <t>358</t>
  </si>
  <si>
    <t>5911117230</t>
  </si>
  <si>
    <t>Výměna přídržnice srdcovky jednoduché typ obrácené T (plech) přímé soustavy T. Poznámka: 1. V cenách jsou započteny náklady na výměnu přídržnice, vymezení šíře žlábku a ošetření součástí mazivem. 2. V cenách nejsou obsaženy náklady na dodávku dílu.</t>
  </si>
  <si>
    <t>-1278192108</t>
  </si>
  <si>
    <t>359</t>
  </si>
  <si>
    <t>5911119030</t>
  </si>
  <si>
    <t>Oprava šíře žlábku přídržnice srdcovky jednoduché typ Kn60 soustavy S49. Poznámka: 1. V cenách jsou započteny náklady na vymezení žlábku podložením, navařením nebo obroušením a ošetření součástí mazivem. 2. V cenách nejsou obsaženy náklady na dodávku materiálu.</t>
  </si>
  <si>
    <t>-176255126</t>
  </si>
  <si>
    <t>Poznámka k položce:_x000d_
Metr přídržnice=m</t>
  </si>
  <si>
    <t>360</t>
  </si>
  <si>
    <t>5911119130</t>
  </si>
  <si>
    <t>Oprava šíře žlábku přídržnice srdcovky jednoduché typ obrácené T soustavy T. Poznámka: 1. V cenách jsou započteny náklady na vymezení žlábku podložením, navařením nebo obroušením a ošetření součástí mazivem. 2. V cenách nejsou obsaženy náklady na dodávku materiálu.</t>
  </si>
  <si>
    <t>-340922130</t>
  </si>
  <si>
    <t>361</t>
  </si>
  <si>
    <t>5911119140</t>
  </si>
  <si>
    <t>Oprava šíře žlábku přídržnice srdcovky jednoduché typ obrácené T soustavy A. Poznámka: 1. V cenách jsou započteny náklady na vymezení žlábku podložením, navařením nebo obroušením a ošetření součástí mazivem. 2. V cenách nejsou obsaženy náklady na dodávku materiálu.</t>
  </si>
  <si>
    <t>-160908323</t>
  </si>
  <si>
    <t>362</t>
  </si>
  <si>
    <t>5911121010</t>
  </si>
  <si>
    <t>Výměna kolejnice u přídržnice typ Kn60 přímá soustavy UIC60.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</si>
  <si>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-1681361516</t>
  </si>
  <si>
    <t>Poznámka k položce:_x000d_
Délka kolejnice=m;Metr přídržnice=m</t>
  </si>
  <si>
    <t>363</t>
  </si>
  <si>
    <t>5911121020</t>
  </si>
  <si>
    <t>Výměna kolejnice u přídržnice typ Kn60 přímá soustavy R65.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</si>
  <si>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-245977950</t>
  </si>
  <si>
    <t>364</t>
  </si>
  <si>
    <t>5911121030</t>
  </si>
  <si>
    <t>Výměna kolejnice u přídržnice typ Kn60 přímá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</si>
  <si>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-980941466</t>
  </si>
  <si>
    <t>365</t>
  </si>
  <si>
    <t>5911121040</t>
  </si>
  <si>
    <t>Výměna kolejnice u přídržnice typ Kn60 přímá soustavy T.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</si>
  <si>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-1278949810</t>
  </si>
  <si>
    <t>366</t>
  </si>
  <si>
    <t>5911129310</t>
  </si>
  <si>
    <t>Výměna součástí srdcovky jednoduché montované z kolejnic křídlová kolejnice soustavy R65. Poznámka: 1. V cenách jsou započteny náklady na montáž nebo demontáž prozatímních styků, demontáž upevňovadel, výměnu součásti, vymezení šířky žlábku montáž upevňovadel a ošetření součástí mazivem. 2. V cenách nejsou obsaženy náklady na dodávku materiálu, dělení kolejnic, zřízení svaru, demontáž a montáž styků.</t>
  </si>
  <si>
    <t>-1280234989</t>
  </si>
  <si>
    <t>Poznámka k položce:_x000d_
Díl=kus Kolejnice=kus</t>
  </si>
  <si>
    <t>367</t>
  </si>
  <si>
    <t>5911129320</t>
  </si>
  <si>
    <t>Výměna součástí srdcovky jednoduché montované z kolejnic křídlová kolejnice soustavy S49. Poznámka: 1. V cenách jsou započteny náklady na montáž nebo demontáž prozatímních styků, demontáž upevňovadel, výměnu součásti, vymezení šířky žlábku montáž upevňovadel a ošetření součástí mazivem. 2. V cenách nejsou obsaženy náklady na dodávku materiálu, dělení kolejnic, zřízení svaru, demontáž a montáž styků.</t>
  </si>
  <si>
    <t>-38399847</t>
  </si>
  <si>
    <t>368</t>
  </si>
  <si>
    <t>5911129330</t>
  </si>
  <si>
    <t>Výměna součástí srdcovky jednoduché montované z kolejnic křídlová kolejnice soustavy T. Poznámka: 1. V cenách jsou započteny náklady na montáž nebo demontáž prozatímních styků, demontáž upevňovadel, výměnu součásti, vymezení šířky žlábku montáž upevňovadel a ošetření součástí mazivem. 2. V cenách nejsou obsaženy náklady na dodávku materiálu, dělení kolejnic, zřízení svaru, demontáž a montáž styků.</t>
  </si>
  <si>
    <t>-1507021821</t>
  </si>
  <si>
    <t>369</t>
  </si>
  <si>
    <t>5911131110</t>
  </si>
  <si>
    <t>Výměna jazyků vnějších i vnitřních a opornic vnějších i vnitřních výhybky křižovatkové s PHS a hákovými závěry soustavy R65.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</si>
  <si>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1961986758</t>
  </si>
  <si>
    <t>Poznámka k položce:_x000d_
Délka jazyků a opornic=m</t>
  </si>
  <si>
    <t>370</t>
  </si>
  <si>
    <t>5911275010</t>
  </si>
  <si>
    <t>Výměna kluzné stoličky pražce betonové soustavy UIC60. Poznámka: 1. V cenách jsou započteny náklady na demontáž, výměnu, montáž stoličky a ošetření součástí mazivem. 2. V cenách nejsou obsaženy náklady na dodávku materiálu.</t>
  </si>
  <si>
    <t>380854076</t>
  </si>
  <si>
    <t>Poznámka k položce:_x000d_
Stolička=kus</t>
  </si>
  <si>
    <t>371</t>
  </si>
  <si>
    <t>5911275030</t>
  </si>
  <si>
    <t>Výměna kluzné stoličky pražce betonové soustavy S49. Poznámka: 1. V cenách jsou započteny náklady na demontáž, výměnu, montáž stoličky a ošetření součástí mazivem. 2. V cenách nejsou obsaženy náklady na dodávku materiálu.</t>
  </si>
  <si>
    <t>549071325</t>
  </si>
  <si>
    <t>372</t>
  </si>
  <si>
    <t>5911285010</t>
  </si>
  <si>
    <t>Výměna podkladnice ve výhybce pražce dřevěné soustavy UIC60. Poznámka: 1. V cenách jsou započteny náklady na demontáž, úpravu úložné plochy, ošetření impregnací, výměnu a montáž dílu a ošetření součástí mazivem. 2. V cenách nejsou obsaženy náklady na dodávku materiálu.</t>
  </si>
  <si>
    <t>-2133300635</t>
  </si>
  <si>
    <t>373</t>
  </si>
  <si>
    <t>5911285020</t>
  </si>
  <si>
    <t>Výměna podkladnice ve výhybce pražce dřevěné soustavy R65. Poznámka: 1. V cenách jsou započteny náklady na demontáž, úpravu úložné plochy, ošetření impregnací, výměnu a montáž dílu a ošetření součástí mazivem. 2. V cenách nejsou obsaženy náklady na dodávku materiálu.</t>
  </si>
  <si>
    <t>566087001</t>
  </si>
  <si>
    <t>374</t>
  </si>
  <si>
    <t>5911285030</t>
  </si>
  <si>
    <t>Výměna podkladnice ve výhybce pražce dřevěné soustavy S49. Poznámka: 1. V cenách jsou započteny náklady na demontáž, úpravu úložné plochy, ošetření impregnací, výměnu a montáž dílu a ošetření součástí mazivem. 2. V cenách nejsou obsaženy náklady na dodávku materiálu.</t>
  </si>
  <si>
    <t>1373337803</t>
  </si>
  <si>
    <t>375</t>
  </si>
  <si>
    <t>5911285040</t>
  </si>
  <si>
    <t>Výměna podkladnice ve výhybce pražce dřevěné soustavy T. Poznámka: 1. V cenách jsou započteny náklady na demontáž, úpravu úložné plochy, ošetření impregnací, výměnu a montáž dílu a ošetření součástí mazivem. 2. V cenách nejsou obsaženy náklady na dodávku materiálu.</t>
  </si>
  <si>
    <t>-1245476674</t>
  </si>
  <si>
    <t>376</t>
  </si>
  <si>
    <t>5911285050</t>
  </si>
  <si>
    <t>Výměna podkladnice ve výhybce pražce dřevěné soustavy A. Poznámka: 1. V cenách jsou započteny náklady na demontáž, úpravu úložné plochy, ošetření impregnací, výměnu a montáž dílu a ošetření součástí mazivem. 2. V cenách nejsou obsaženy náklady na dodávku materiálu.</t>
  </si>
  <si>
    <t>160112839</t>
  </si>
  <si>
    <t>377</t>
  </si>
  <si>
    <t>5911287010</t>
  </si>
  <si>
    <t>Výměna podkladnice ve výhybce pražce betonové soustavy UIC60. Poznámka: 1. V cenách jsou započteny náklady na demontáž, výměnu a montáž dílu a ošetření součástí mazivem. 2. V cenách nejsou obsaženy náklady na dodávku materiálu.</t>
  </si>
  <si>
    <t>-471511191</t>
  </si>
  <si>
    <t>378</t>
  </si>
  <si>
    <t>5911287030</t>
  </si>
  <si>
    <t>Výměna podkladnice ve výhybce pražce betonové soustavy S49. Poznámka: 1. V cenách jsou započteny náklady na demontáž, výměnu a montáž dílu a ošetření součástí mazivem. 2. V cenách nejsou obsaženy náklady na dodávku materiálu.</t>
  </si>
  <si>
    <t>197509717</t>
  </si>
  <si>
    <t>379</t>
  </si>
  <si>
    <t>5911289010</t>
  </si>
  <si>
    <t>Demontáž podkladnice ve výhybce na pražcích dřevěných soustavy UIC60. Poznámka: 1. V cenách jsou započteny náklady na demontáž a naložení na dopravní prostředek.</t>
  </si>
  <si>
    <t>-305907164</t>
  </si>
  <si>
    <t>380</t>
  </si>
  <si>
    <t>5911289020</t>
  </si>
  <si>
    <t>Demontáž podkladnice ve výhybce na pražcích dřevěných soustavy R65. Poznámka: 1. V cenách jsou započteny náklady na demontáž a naložení na dopravní prostředek.</t>
  </si>
  <si>
    <t>-879402394</t>
  </si>
  <si>
    <t>381</t>
  </si>
  <si>
    <t>5911289030</t>
  </si>
  <si>
    <t>Demontáž podkladnice ve výhybce na pražcích dřevěných soustavy S49. Poznámka: 1. V cenách jsou započteny náklady na demontáž a naložení na dopravní prostředek.</t>
  </si>
  <si>
    <t>-1959586994</t>
  </si>
  <si>
    <t>382</t>
  </si>
  <si>
    <t>5911289040</t>
  </si>
  <si>
    <t>Demontáž podkladnice ve výhybce na pražcích dřevěných soustavy T. Poznámka: 1. V cenách jsou započteny náklady na demontáž a naložení na dopravní prostředek.</t>
  </si>
  <si>
    <t>-852370359</t>
  </si>
  <si>
    <t>383</t>
  </si>
  <si>
    <t>5911291010</t>
  </si>
  <si>
    <t>Demontáž podkladnice ve výhybce na pražcích betonových soustavy UIC60. Poznámka: 1. V cenách jsou započteny náklady na demontáž a naložení na dopravní prostředek.</t>
  </si>
  <si>
    <t>-1849563198</t>
  </si>
  <si>
    <t>384</t>
  </si>
  <si>
    <t>5911293010</t>
  </si>
  <si>
    <t>Montáž podkladnice ve výhybce pražce dřevěné soustavy UIC60. Poznámka: 1. V cenách jsou započteny náklady na úpravu úložné plochy, ošetření impregnací, montáž dílu a ošetření mazacím prostředkem2. V cenách nejsou obsaženy náklady na dodávku materiálu.</t>
  </si>
  <si>
    <t>-716248572</t>
  </si>
  <si>
    <t>385</t>
  </si>
  <si>
    <t>5911293020</t>
  </si>
  <si>
    <t>Montáž podkladnice ve výhybce pražce dřevěné soustavy R65. Poznámka: 1. V cenách jsou započteny náklady na úpravu úložné plochy, ošetření impregnací, montáž dílu a ošetření mazacím prostředkem2. V cenách nejsou obsaženy náklady na dodávku materiálu.</t>
  </si>
  <si>
    <t>640761923</t>
  </si>
  <si>
    <t>386</t>
  </si>
  <si>
    <t>5911293030</t>
  </si>
  <si>
    <t>Montáž podkladnice ve výhybce pražce dřevěné soustavy S49. Poznámka: 1. V cenách jsou započteny náklady na úpravu úložné plochy, ošetření impregnací, montáž dílu a ošetření mazacím prostředkem2. V cenách nejsou obsaženy náklady na dodávku materiálu.</t>
  </si>
  <si>
    <t>-574633549</t>
  </si>
  <si>
    <t>387</t>
  </si>
  <si>
    <t>5911303020</t>
  </si>
  <si>
    <t>Oprava rozchodu ve výhybce přebitím podkladnic soustavy R65.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</si>
  <si>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1607246206</t>
  </si>
  <si>
    <t>Poznámka k položce:_x000d_
Díl=kus</t>
  </si>
  <si>
    <t>388</t>
  </si>
  <si>
    <t>5911303030</t>
  </si>
  <si>
    <t>Oprava rozchodu ve výhybce přebitím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</si>
  <si>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-842316145</t>
  </si>
  <si>
    <t>389</t>
  </si>
  <si>
    <t>5911303040</t>
  </si>
  <si>
    <t>Oprava rozchodu ve výhybce přebitím podkladnic soustavy T.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</si>
  <si>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-2109288237</t>
  </si>
  <si>
    <t>390</t>
  </si>
  <si>
    <t>5911305010</t>
  </si>
  <si>
    <t>Oprava a seřízení výměnové části výhybky jednoduché s hákovým závěrem pérové jazyky jednozávěrové soustavy R65.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</si>
  <si>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1472483691</t>
  </si>
  <si>
    <t>Poznámka k položce:_x000d_
Výměnová část=kus</t>
  </si>
  <si>
    <t>391</t>
  </si>
  <si>
    <t>5911305020</t>
  </si>
  <si>
    <t>Oprava a seřízení výměnové části výhybky jednoduché s hákovým závěrem pérové jazyky jednozávěrové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</si>
  <si>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1859046049</t>
  </si>
  <si>
    <t>392</t>
  </si>
  <si>
    <t>5911305030</t>
  </si>
  <si>
    <t>Oprava a seřízení výměnové části výhybky jednoduché s hákovým závěrem pérové jazyky jednozávěrové soustavy T.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</si>
  <si>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-1660154110</t>
  </si>
  <si>
    <t>393</t>
  </si>
  <si>
    <t>5911305110</t>
  </si>
  <si>
    <t>Oprava a seřízení výměnové části výhybky jednoduché s hákovým závěrem pérové jazyky dvouzávěrové soustavy R65.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</si>
  <si>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-249952363</t>
  </si>
  <si>
    <t>394</t>
  </si>
  <si>
    <t>5911309010</t>
  </si>
  <si>
    <t>Demontáž hákového závěru výhybky jednoduché jednozávěrové soustavy R65. Poznámka: 1. V cenách jsou započteny náklady na demontáž závěru a naložení na dopravní prostředek.</t>
  </si>
  <si>
    <t>-1550079424</t>
  </si>
  <si>
    <t>Poznámka k položce:_x000d_
Závěr=kus</t>
  </si>
  <si>
    <t>395</t>
  </si>
  <si>
    <t>5911309020</t>
  </si>
  <si>
    <t>Demontáž hákového závěru výhybky jednoduché jednozávěrové soustavy S49. Poznámka: 1. V cenách jsou započteny náklady na demontáž závěru a naložení na dopravní prostředek.</t>
  </si>
  <si>
    <t>-818795971</t>
  </si>
  <si>
    <t>396</t>
  </si>
  <si>
    <t>5911311010</t>
  </si>
  <si>
    <t>Montáž hákového závěru výhybky jednoduché jednozávěrové soustavy R65.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</si>
  <si>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146038783</t>
  </si>
  <si>
    <t>397</t>
  </si>
  <si>
    <t>5911629040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</si>
  <si>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</si>
  <si>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1709274586</t>
  </si>
  <si>
    <t>398</t>
  </si>
  <si>
    <t>5911641030</t>
  </si>
  <si>
    <t>Montáž jednoduché výhybky v ose koleje dřevěné pražce soustavy R65.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</si>
  <si>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-1793780037</t>
  </si>
  <si>
    <t>399</t>
  </si>
  <si>
    <t>5911641040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</si>
  <si>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</si>
  <si>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604124578</t>
  </si>
  <si>
    <t>400</t>
  </si>
  <si>
    <t>5911643040</t>
  </si>
  <si>
    <t>Montáž jednoduché výhybky v kombinaci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</si>
  <si>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1752180791</t>
  </si>
  <si>
    <t>401</t>
  </si>
  <si>
    <t>5911647040</t>
  </si>
  <si>
    <t>Montáž dvojité kolejové spojky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</si>
  <si>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-1598938844</t>
  </si>
  <si>
    <t>402</t>
  </si>
  <si>
    <t>5911655030</t>
  </si>
  <si>
    <t>Demontáž jednoduché výhybky na úložišti dřevěné pražce soustavy R65. Poznámka: 1. V cenách jsou započteny náklady na demontáž do součástí, manipulaci, naložení na dopravní prostředek a uložení vyzískaného materiálu na úložišti.</t>
  </si>
  <si>
    <t>1487454287</t>
  </si>
  <si>
    <t>403</t>
  </si>
  <si>
    <t>5911655040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</si>
  <si>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</si>
  <si>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-1539659020</t>
  </si>
  <si>
    <t>404</t>
  </si>
  <si>
    <t>5911655050</t>
  </si>
  <si>
    <t>Demontáž jednoduché výhybky na úložišti dřevěné pražce soustavy T. Poznámka: 1. V cenách jsou započteny náklady na demontáž do součástí, manipulaci, naložení na dopravní prostředek a uložení vyzískaného materiálu na úložišti.</t>
  </si>
  <si>
    <t>848281454</t>
  </si>
  <si>
    <t>405</t>
  </si>
  <si>
    <t>5911655220</t>
  </si>
  <si>
    <t>Demontáž jednoduché výhybky na úložišti ocelové pražce válcované soustavy A. Poznámka: 1. V cenách jsou započteny náklady na demontáž do součástí, manipulaci, naložení na dopravní prostředek a uložení vyzískaného materiálu na úložišti.</t>
  </si>
  <si>
    <t>652952753</t>
  </si>
  <si>
    <t>406</t>
  </si>
  <si>
    <t>5911665040</t>
  </si>
  <si>
    <t>Demontáž dvojité kolejové spojky na úložišti dřevěné pražce soustavy S49. Poznámka: 1. V cenách jsou započteny náklady na demontáž do součástí, manipulaci, naložení na dopravní prostředek a uložení vyzískaného materiálu na úložišti.</t>
  </si>
  <si>
    <t>1726417424</t>
  </si>
  <si>
    <t>Poznámka k položce:_x000d_
Délka spojky=m</t>
  </si>
  <si>
    <t>407</t>
  </si>
  <si>
    <t>5911671040</t>
  </si>
  <si>
    <t>Příplatek za demontáž v ose koleje výhybky jednoduché pražce dřevěné soustavy S49. Poznámka: 1. V cenách jsou započteny náklady za obtížnost demontáže v ose koleje.</t>
  </si>
  <si>
    <t>-589547752</t>
  </si>
  <si>
    <t>408</t>
  </si>
  <si>
    <t>5911671240</t>
  </si>
  <si>
    <t>Příplatek za demontáž v ose koleje dvojité kolejové spojky pražce dřevěné soustavy S49. Poznámka: 1. V cenách jsou započteny náklady za obtížnost demontáže v ose koleje.</t>
  </si>
  <si>
    <t>-729093907</t>
  </si>
  <si>
    <t>Poznámka k položce:_x000d_
Rozvinutá délka konstrukce=m</t>
  </si>
  <si>
    <t>409</t>
  </si>
  <si>
    <t>5913010010</t>
  </si>
  <si>
    <t>Oprava závěrné zídky železničního přejezdu vyrovnání podkladní vrstvy do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</si>
  <si>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1447753547</t>
  </si>
  <si>
    <t>410</t>
  </si>
  <si>
    <t>5913010020</t>
  </si>
  <si>
    <t>Oprava závěrné zídky železničního přejezdu vyrovnání podkladní vrstvy přes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</si>
  <si>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927959893</t>
  </si>
  <si>
    <t>411</t>
  </si>
  <si>
    <t>5913015110</t>
  </si>
  <si>
    <t>Oprava povrchu závěrné zídky přejezdové konstrukce celopryžové. Poznámka: 1. V cenách jsou započteny náklady na opravu místa, vyplnění a případné vytvrzení a zabroušení. 2. V cenách nejsou obsaženy náklady na dodávku materiálu.</t>
  </si>
  <si>
    <t>cm2</t>
  </si>
  <si>
    <t>353007788</t>
  </si>
  <si>
    <t>412</t>
  </si>
  <si>
    <t>5913015120</t>
  </si>
  <si>
    <t>Oprava povrchu závěrné zídky přejezdové konstrukce betonové. Poznámka: 1. V cenách jsou započteny náklady na opravu místa, vyplnění a případné vytvrzení a zabroušení. 2. V cenách nejsou obsaženy náklady na dodávku materiálu.</t>
  </si>
  <si>
    <t>-1080843875</t>
  </si>
  <si>
    <t>413</t>
  </si>
  <si>
    <t>5913020010</t>
  </si>
  <si>
    <t>Výměna dílů přejezdu celopryžového v koleji vnější panel. Poznámka: 1. V cenách jsou započteny náklady na demontáž, výměnu, montáž dílů a jejich případné naložení na dopravní prostředek. 2. V cenách nejsou obsaženy náklady na dodávku materiálu.</t>
  </si>
  <si>
    <t>-1584643633</t>
  </si>
  <si>
    <t>414</t>
  </si>
  <si>
    <t>5913020020</t>
  </si>
  <si>
    <t>Výměna dílů přejezdu celopryžového v koleji vnitřní panel. Poznámka: 1. V cenách jsou započteny náklady na demontáž, výměnu, montáž dílů a jejich případné naložení na dopravní prostředek. 2. V cenách nejsou obsaženy náklady na dodávku materiálu.</t>
  </si>
  <si>
    <t>818467120</t>
  </si>
  <si>
    <t>415</t>
  </si>
  <si>
    <t>5913025010</t>
  </si>
  <si>
    <t>Demontáž dílů přejezdu celopryžového v koleji vnější panel. Poznámka: 1. V cenách jsou započteny náklady na demontáž a naložení dílů na dopravní prostředek.</t>
  </si>
  <si>
    <t>-1349152590</t>
  </si>
  <si>
    <t>416</t>
  </si>
  <si>
    <t>5913025020</t>
  </si>
  <si>
    <t>Demontáž dílů přejezdu celopryžového v koleji vnitřní panel. Poznámka: 1. V cenách jsou započteny náklady na demontáž a naložení dílů na dopravní prostředek.</t>
  </si>
  <si>
    <t>-179757153</t>
  </si>
  <si>
    <t>417</t>
  </si>
  <si>
    <t>5913030020</t>
  </si>
  <si>
    <t>Montáž dílů přejezdu celopryžového v koleji vnitřní panel. Poznámka: 1. V cenách jsou započteny náklady na montáž dílů. 2. V cenách nejsou obsaženy náklady na dodávku materiálu.</t>
  </si>
  <si>
    <t>2074402670</t>
  </si>
  <si>
    <t>418</t>
  </si>
  <si>
    <t>5913030030</t>
  </si>
  <si>
    <t>Montáž dílů přejezdu celopryžového v koleji náběhový klín. Poznámka: 1. V cenách jsou započteny náklady na montáž dílů. 2. V cenách nejsou obsaženy náklady na dodávku materiálu.</t>
  </si>
  <si>
    <t>235481728</t>
  </si>
  <si>
    <t>419</t>
  </si>
  <si>
    <t>5913055010</t>
  </si>
  <si>
    <t>Výměna dílů betonové přejezdové konstrukce vnějšího panelu. Poznámka: 1. V cenách jsou započteny náklady na demontáž, výměnu, montáž dílů a jejich případné naložení na dopravní prostředek. 2. V cenách nejsou obsaženy náklady na dodávku materiálu.</t>
  </si>
  <si>
    <t>1882341816</t>
  </si>
  <si>
    <t>420</t>
  </si>
  <si>
    <t>5913055020</t>
  </si>
  <si>
    <t>Výměna dílů betonové přejezdové konstrukce vnitřního panelu. Poznámka: 1. V cenách jsou započteny náklady na demontáž, výměnu, montáž dílů a jejich případné naložení na dopravní prostředek. 2. V cenách nejsou obsaženy náklady na dodávku materiálu.</t>
  </si>
  <si>
    <t>-1044072790</t>
  </si>
  <si>
    <t>421</t>
  </si>
  <si>
    <t>5913060010</t>
  </si>
  <si>
    <t>Demontáž dílů betonové přejezdové konstrukce vnějšího panelu. Poznámka: 1. V cenách jsou započteny náklady na demontáž konstrukce a naložení na dopravní prostředek.</t>
  </si>
  <si>
    <t>-847217467</t>
  </si>
  <si>
    <t>422</t>
  </si>
  <si>
    <t>5913060020</t>
  </si>
  <si>
    <t>Demontáž dílů betonové přejezdové konstrukce vnitřního panelu. Poznámka: 1. V cenách jsou započteny náklady na demontáž konstrukce a naložení na dopravní prostředek.</t>
  </si>
  <si>
    <t>1126128953</t>
  </si>
  <si>
    <t>423</t>
  </si>
  <si>
    <t>5913065010</t>
  </si>
  <si>
    <t>Montáž dílů betonové přejezdové konstrukce v koleji vnějšího panelu. Poznámka: 1. V cenách jsou započteny náklady na montáž dílů. 2. V cenách nejsou obsaženy náklady na dodávku materiálu.</t>
  </si>
  <si>
    <t>-758107342</t>
  </si>
  <si>
    <t>424</t>
  </si>
  <si>
    <t>5913065020</t>
  </si>
  <si>
    <t>Montáž dílů betonové přejezdové konstrukce v koleji vnitřního panelu. Poznámka: 1. V cenách jsou započteny náklady na montáž dílů. 2. V cenách nejsou obsaženy náklady na dodávku materiálu.</t>
  </si>
  <si>
    <t>729757260</t>
  </si>
  <si>
    <t>425</t>
  </si>
  <si>
    <t>5913125020</t>
  </si>
  <si>
    <t>Výměna dílů přejezdové konstrukce se silničními panely vnitřní ochranný trámec. Poznámka: 1. V cenách jsou započteny náklady na výměnu dílů. 2. V cenách nejsou obsaženy náklady na dodávku materiálu.</t>
  </si>
  <si>
    <t>1626585499</t>
  </si>
  <si>
    <t>426</t>
  </si>
  <si>
    <t>5913125030</t>
  </si>
  <si>
    <t>Výměna dílů přejezdové konstrukce se silničními panely panel. Poznámka: 1. V cenách jsou započteny náklady na výměnu dílů. 2. V cenách nejsou obsaženy náklady na dodávku materiálu.</t>
  </si>
  <si>
    <t>-1965139769</t>
  </si>
  <si>
    <t>427</t>
  </si>
  <si>
    <t>5913125040</t>
  </si>
  <si>
    <t>Výměna dílů přejezdové konstrukce se silničními panely náběhový klín. Poznámka: 1. V cenách jsou započteny náklady na výměnu dílů. 2. V cenách nejsou obsaženy náklady na dodávku materiálu.</t>
  </si>
  <si>
    <t>-53419415</t>
  </si>
  <si>
    <t>428</t>
  </si>
  <si>
    <t>5913130010</t>
  </si>
  <si>
    <t>Demontáž dílů přejezdové konstrukce se silničními panely vnější ochranný trámec. Poznámka: 1. V cenách jsou započteny náklady na demontáž a naložení na dopravní prostředek.</t>
  </si>
  <si>
    <t>-1696288708</t>
  </si>
  <si>
    <t>429</t>
  </si>
  <si>
    <t>5913130020</t>
  </si>
  <si>
    <t>Demontáž dílů přejezdové konstrukce se silničními panely vnitřní ochranný trámec. Poznámka: 1. V cenách jsou započteny náklady na demontáž a naložení na dopravní prostředek.</t>
  </si>
  <si>
    <t>1957121277</t>
  </si>
  <si>
    <t>430</t>
  </si>
  <si>
    <t>5913130030</t>
  </si>
  <si>
    <t>Demontáž dílů přejezdové konstrukce se silničními panely panel. Poznámka: 1. V cenách jsou započteny náklady na demontáž a naložení na dopravní prostředek.</t>
  </si>
  <si>
    <t>965935546</t>
  </si>
  <si>
    <t>431</t>
  </si>
  <si>
    <t>5913130040</t>
  </si>
  <si>
    <t>Demontáž dílů přejezdové konstrukce se silničními panely náběhový klín. Poznámka: 1. V cenách jsou započteny náklady na demontáž a naložení na dopravní prostředek.</t>
  </si>
  <si>
    <t>1573631582</t>
  </si>
  <si>
    <t>432</t>
  </si>
  <si>
    <t>5913135010</t>
  </si>
  <si>
    <t>Montáž dílů přejezdové konstrukce se silničními panely vnější ochranný trámec. Poznámka: 1. V cenách jsou započteny náklady na montáž dílů. 2. V cenách nejsou obsaženy náklady na dodávku materiálu.</t>
  </si>
  <si>
    <t>-2087074650</t>
  </si>
  <si>
    <t>433</t>
  </si>
  <si>
    <t>5913135020</t>
  </si>
  <si>
    <t>Montáž dílů přejezdové konstrukce se silničními panely vnitřní ochranný trámec. Poznámka: 1. V cenách jsou započteny náklady na montáž dílů. 2. V cenách nejsou obsaženy náklady na dodávku materiálu.</t>
  </si>
  <si>
    <t>-558621564</t>
  </si>
  <si>
    <t>434</t>
  </si>
  <si>
    <t>5913135030</t>
  </si>
  <si>
    <t>Montáž dílů přejezdové konstrukce se silničními panely panel. Poznámka: 1. V cenách jsou započteny náklady na montáž dílů. 2. V cenách nejsou obsaženy náklady na dodávku materiálu.</t>
  </si>
  <si>
    <t>-247392411</t>
  </si>
  <si>
    <t>435</t>
  </si>
  <si>
    <t>5913235010</t>
  </si>
  <si>
    <t>Dělení AB komunikace řezáním hloubky do 10 cm. Poznámka: 1. V cenách jsou započteny náklady na provedení úkolu.</t>
  </si>
  <si>
    <t>461748006</t>
  </si>
  <si>
    <t>436</t>
  </si>
  <si>
    <t>5913235020</t>
  </si>
  <si>
    <t>Dělení AB komunikace řezáním hloubky do 20 cm. Poznámka: 1. V cenách jsou započteny náklady na provedení úkolu.</t>
  </si>
  <si>
    <t>-633782927</t>
  </si>
  <si>
    <t>437</t>
  </si>
  <si>
    <t>5913235030</t>
  </si>
  <si>
    <t>Dělení AB komunikace řezáním hloubky do 30 cm. Poznámka: 1. V cenách jsou započteny náklady na provedení úkolu.</t>
  </si>
  <si>
    <t>-1073483734</t>
  </si>
  <si>
    <t>438</t>
  </si>
  <si>
    <t>5913235040</t>
  </si>
  <si>
    <t>Dělení AB komunikace řezáním hloubky do 40 cm. Poznámka: 1. V cenách jsou započteny náklady na provedení úkolu.</t>
  </si>
  <si>
    <t>-1282049770</t>
  </si>
  <si>
    <t>439</t>
  </si>
  <si>
    <t>5913240010</t>
  </si>
  <si>
    <t>Odstranění AB komunikace odtěžením nebo frézováním hloubky do 10 cm. Poznámka: 1. V cenách jsou započteny náklady na odtěžení nebo frézování a naložení výzisku na dopravní prostředek.</t>
  </si>
  <si>
    <t>-1375766697</t>
  </si>
  <si>
    <t>440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</si>
  <si>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</si>
  <si>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</si>
  <si>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890657607</t>
  </si>
  <si>
    <t>441</t>
  </si>
  <si>
    <t>5913240030</t>
  </si>
  <si>
    <t>Odstranění AB komunikace odtěžením nebo frézováním hloubky do 30 cm. Poznámka: 1. V cenách jsou započteny náklady na odtěžení nebo frézování a naložení výzisku na dopravní prostředek.</t>
  </si>
  <si>
    <t>2031894195</t>
  </si>
  <si>
    <t>442</t>
  </si>
  <si>
    <t>5913240040</t>
  </si>
  <si>
    <t>Odstranění AB komunikace odtěžením nebo frézováním hloubky do 40 cm. Poznámka: 1. V cenách jsou započteny náklady na odtěžení nebo frézování a naložení výzisku na dopravní prostředek.</t>
  </si>
  <si>
    <t>1072833129</t>
  </si>
  <si>
    <t>443</t>
  </si>
  <si>
    <t>5913245010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</si>
  <si>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</si>
  <si>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-128983238</t>
  </si>
  <si>
    <t>444</t>
  </si>
  <si>
    <t>5913245110</t>
  </si>
  <si>
    <t>Oprava komunikace vyplněním nerovností hloubky do 3 cm. Poznámka: 1. V cenách jsou započteny náklady očištění místa od nečistot, vyplnění trhlin zalitím, nerovností nebo výtluku vyplněním a zhutnění výplně. 2. V cenách nejsou obsaženy náklady na dodávku materiálu.</t>
  </si>
  <si>
    <t>-1708267401</t>
  </si>
  <si>
    <t>445</t>
  </si>
  <si>
    <t>5913245120</t>
  </si>
  <si>
    <t>Oprava komunikace vyplněním nerovností hloubky do 5 cm. Poznámka: 1. V cenách jsou započteny náklady očištění místa od nečistot, vyplnění trhlin zalitím, nerovností nebo výtluku vyplněním a zhutnění výplně. 2. V cenách nejsou obsaženy náklady na dodávku materiálu.</t>
  </si>
  <si>
    <t>-985702958</t>
  </si>
  <si>
    <t>446</t>
  </si>
  <si>
    <t>5913245130</t>
  </si>
  <si>
    <t>Oprava komunikace vyplněním nerovností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</si>
  <si>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107995893</t>
  </si>
  <si>
    <t>447</t>
  </si>
  <si>
    <t>5913245210</t>
  </si>
  <si>
    <t>Oprava komunikace vyplněním výtluků hloubky do 5 cm. Poznámka: 1. V cenách jsou započteny náklady očištění místa od nečistot, vyplnění trhlin zalitím, nerovností nebo výtluku vyplněním a zhutnění výplně. 2. V cenách nejsou obsaženy náklady na dodávku materiálu.</t>
  </si>
  <si>
    <t>1146766488</t>
  </si>
  <si>
    <t>448</t>
  </si>
  <si>
    <t>5913245220</t>
  </si>
  <si>
    <t>Oprava komunikace vyplněním výtluků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</si>
  <si>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-1871524874</t>
  </si>
  <si>
    <t>449</t>
  </si>
  <si>
    <t>5913245230</t>
  </si>
  <si>
    <t>Oprava komunikace vyplněním výtluků hloubky do 20 cm. Poznámka: 1. V cenách jsou započteny náklady očištění místa od nečistot, vyplnění trhlin zalitím, nerovností nebo výtluku vyplněním a zhutnění výplně. 2. V cenách nejsou obsaženy náklady na dodávku materiálu.</t>
  </si>
  <si>
    <t>-1581041914</t>
  </si>
  <si>
    <t>450</t>
  </si>
  <si>
    <t>5913245240</t>
  </si>
  <si>
    <t>Oprava komunikace vyplněním výtluků hloubky do 30 cm. Poznámka: 1. V cenách jsou započteny náklady očištění místa od nečistot, vyplnění trhlin zalitím, nerovností nebo výtluku vyplněním a zhutnění výplně. 2. V cenách nejsou obsaženy náklady na dodávku materiálu.</t>
  </si>
  <si>
    <t>1782510288</t>
  </si>
  <si>
    <t>451</t>
  </si>
  <si>
    <t>5913245250</t>
  </si>
  <si>
    <t>Oprava komunikace vyplněním výtluků hloubky přes 30 cm. Poznámka: 1. V cenách jsou započteny náklady očištění místa od nečistot, vyplnění trhlin zalitím, nerovností nebo výtluku vyplněním a zhutnění výplně. 2. V cenách nejsou obsaženy náklady na dodávku materiálu.</t>
  </si>
  <si>
    <t>-1590317572</t>
  </si>
  <si>
    <t>452</t>
  </si>
  <si>
    <t>5913250010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</si>
  <si>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</si>
  <si>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1771645491</t>
  </si>
  <si>
    <t>453</t>
  </si>
  <si>
    <t>5913250020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</si>
  <si>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</si>
  <si>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-1069719941</t>
  </si>
  <si>
    <t>454</t>
  </si>
  <si>
    <t>5913255010</t>
  </si>
  <si>
    <t>Zřízení konstrukce vozovky asfaltobetonové s obrusnou vrstvou tloušťky do 5 cm. Poznámka: 1. V cenách jsou započteny náklady na zřízení vozovky s živičným na podkladu ze stmelených vrstev a na manipulaci. 2. V cenách nejsou obsaženy náklady na dodávku materiálu.</t>
  </si>
  <si>
    <t>-1929567900</t>
  </si>
  <si>
    <t>455</t>
  </si>
  <si>
    <t>5913255020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</si>
  <si>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</si>
  <si>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-323250643</t>
  </si>
  <si>
    <t>456</t>
  </si>
  <si>
    <t>5913255030</t>
  </si>
  <si>
    <t>Zřízení konstrukce vozovky asfaltobetonové s podkladní, ložní a obrusnou vrstvou tloušťky do 15 cm. Poznámka: 1. V cenách jsou započteny náklady na zřízení vozovky s živičným na podkladu ze stmelených vrstev a na manipulaci. 2. V cenách nejsou obsaženy náklady na dodávku materiálu.</t>
  </si>
  <si>
    <t>-2091390190</t>
  </si>
  <si>
    <t>457</t>
  </si>
  <si>
    <t>5913255040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</si>
  <si>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</si>
  <si>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382247756</t>
  </si>
  <si>
    <t>458</t>
  </si>
  <si>
    <t>5913275015</t>
  </si>
  <si>
    <t>Výměna dílů komunikace z dlažebních kostek uložení v podsypu. Poznámka: 1. V cenách jsou započteny náklady na výměnu dlažby nebo obrubníku a naložení výzisku na dopravní prostředek. 2. V cenách nejsou obsaženy náklady na dodávku materiálu.</t>
  </si>
  <si>
    <t>-848570891</t>
  </si>
  <si>
    <t>459</t>
  </si>
  <si>
    <t>5913275020</t>
  </si>
  <si>
    <t>Výměna dílů komunikace z betonových dlaždic uložení v betonu. Poznámka: 1. V cenách jsou započteny náklady na výměnu dlažby nebo obrubníku a naložení výzisku na dopravní prostředek. 2. V cenách nejsou obsaženy náklady na dodávku materiálu.</t>
  </si>
  <si>
    <t>395414413</t>
  </si>
  <si>
    <t>460</t>
  </si>
  <si>
    <t>5913275025</t>
  </si>
  <si>
    <t>Výměna dílů komunikace z betonových dlaždic uložení v podsypu. Poznámka: 1. V cenách jsou započteny náklady na výměnu dlažby nebo obrubníku a naložení výzisku na dopravní prostředek. 2. V cenách nejsou obsaženy náklady na dodávku materiálu.</t>
  </si>
  <si>
    <t>-1326610093</t>
  </si>
  <si>
    <t>461</t>
  </si>
  <si>
    <t>5913275030</t>
  </si>
  <si>
    <t>Výměna dílů komunikace ze zámkové dlažby uložení v betonu. Poznámka: 1. V cenách jsou započteny náklady na výměnu dlažby nebo obrubníku a naložení výzisku na dopravní prostředek. 2. V cenách nejsou obsaženy náklady na dodávku materiálu.</t>
  </si>
  <si>
    <t>931266527</t>
  </si>
  <si>
    <t>462</t>
  </si>
  <si>
    <t>5913275035</t>
  </si>
  <si>
    <t>Výměna dílů komunikace ze zámkové dlažby uložení v podsypu. Poznámka: 1. V cenách jsou započteny náklady na výměnu dlažby nebo obrubníku a naložení výzisku na dopravní prostředek. 2. V cenách nejsou obsaženy náklady na dodávku materiálu.</t>
  </si>
  <si>
    <t>-53223793</t>
  </si>
  <si>
    <t>463</t>
  </si>
  <si>
    <t>5913275210</t>
  </si>
  <si>
    <t>Výměna dílů komunikace obrubníku uložení v betonu. Poznámka: 1. V cenách jsou započteny náklady na výměnu dlažby nebo obrubníku a naložení výzisku na dopravní prostředek. 2. V cenách nejsou obsaženy náklady na dodávku materiálu.</t>
  </si>
  <si>
    <t>369728001</t>
  </si>
  <si>
    <t>464</t>
  </si>
  <si>
    <t>5913275215</t>
  </si>
  <si>
    <t>Výměna dílů komunikace obrubníku uložení v podsypu. Poznámka: 1. V cenách jsou započteny náklady na výměnu dlažby nebo obrubníku a naložení výzisku na dopravní prostředek. 2. V cenách nejsou obsaženy náklady na dodávku materiálu.</t>
  </si>
  <si>
    <t>1021840882</t>
  </si>
  <si>
    <t>465</t>
  </si>
  <si>
    <t>5913280010</t>
  </si>
  <si>
    <t>Demontáž dílů komunikace z dlažebních kostek uložení v betonu. Poznámka: 1. V cenách jsou započteny náklady na odstranění dlažby nebo obrubníku a naložení na dopravní prostředek.</t>
  </si>
  <si>
    <t>860813630</t>
  </si>
  <si>
    <t>466</t>
  </si>
  <si>
    <t>5913280015</t>
  </si>
  <si>
    <t>Demontáž dílů komunikace z dlažebních kostek uložení v podsypu. Poznámka: 1. V cenách jsou započteny náklady na odstranění dlažby nebo obrubníku a naložení na dopravní prostředek.</t>
  </si>
  <si>
    <t>1430096437</t>
  </si>
  <si>
    <t>467</t>
  </si>
  <si>
    <t>5913280020</t>
  </si>
  <si>
    <t>Demontáž dílů komunikace z betonových dlaždic uložení v betonu. Poznámka: 1. V cenách jsou započteny náklady na odstranění dlažby nebo obrubníku a naložení na dopravní prostředek.</t>
  </si>
  <si>
    <t>-726663463</t>
  </si>
  <si>
    <t>468</t>
  </si>
  <si>
    <t>5913280025</t>
  </si>
  <si>
    <t>Demontáž dílů komunikace z betonových dlaždic uložení v podsypu. Poznámka: 1. V cenách jsou započteny náklady na odstranění dlažby nebo obrubníku a naložení na dopravní prostředek.</t>
  </si>
  <si>
    <t>2114920738</t>
  </si>
  <si>
    <t>469</t>
  </si>
  <si>
    <t>5913280030</t>
  </si>
  <si>
    <t>Demontáž dílů komunikace ze zámkové dlažby uložení v betonu. Poznámka: 1. V cenách jsou započteny náklady na odstranění dlažby nebo obrubníku a naložení na dopravní prostředek.</t>
  </si>
  <si>
    <t>2036358704</t>
  </si>
  <si>
    <t>470</t>
  </si>
  <si>
    <t>5913280035</t>
  </si>
  <si>
    <t>Demontáž dílů komunikace ze zámkové dlažby uložení v podsypu. Poznámka: 1. V cenách jsou započteny náklady na odstranění dlažby nebo obrubníku a naložení na dopravní prostředek.</t>
  </si>
  <si>
    <t>-420931395</t>
  </si>
  <si>
    <t>471</t>
  </si>
  <si>
    <t>5913280210</t>
  </si>
  <si>
    <t>Demontáž dílů komunikace obrubníku uložení v betonu. Poznámka: 1. V cenách jsou započteny náklady na odstranění dlažby nebo obrubníku a naložení na dopravní prostředek.</t>
  </si>
  <si>
    <t>1874925191</t>
  </si>
  <si>
    <t>472</t>
  </si>
  <si>
    <t>5913280215</t>
  </si>
  <si>
    <t>Demontáž dílů komunikace obrubníku uložení v podsypu. Poznámka: 1. V cenách jsou započteny náklady na odstranění dlažby nebo obrubníku a naložení na dopravní prostředek.</t>
  </si>
  <si>
    <t>38259942</t>
  </si>
  <si>
    <t>473</t>
  </si>
  <si>
    <t>5913285010</t>
  </si>
  <si>
    <t>Montáž dílů komunikace z dlažebních kostek uložení v betonu. Poznámka: 1. V cenách jsou započteny náklady na osazení dlažby nebo obrubníku. 2. V cenách nejsou obsaženy náklady na dodávku materiálu.</t>
  </si>
  <si>
    <t>1604536158</t>
  </si>
  <si>
    <t>474</t>
  </si>
  <si>
    <t>5913285015</t>
  </si>
  <si>
    <t>Montáž dílů komunikace z dlažebních kostek uložení v podsypu. Poznámka: 1. V cenách jsou započteny náklady na osazení dlažby nebo obrubníku. 2. V cenách nejsou obsaženy náklady na dodávku materiálu.</t>
  </si>
  <si>
    <t>344957874</t>
  </si>
  <si>
    <t>475</t>
  </si>
  <si>
    <t>5913285020</t>
  </si>
  <si>
    <t>Montáž dílů komunikace z betonových dlaždic uložení v betonu. Poznámka: 1. V cenách jsou započteny náklady na osazení dlažby nebo obrubníku. 2. V cenách nejsou obsaženy náklady na dodávku materiálu.</t>
  </si>
  <si>
    <t>-1239952266</t>
  </si>
  <si>
    <t>476</t>
  </si>
  <si>
    <t>5913285025</t>
  </si>
  <si>
    <t>Montáž dílů komunikace z betonových dlaždic uložení v podsypu. Poznámka: 1. V cenách jsou započteny náklady na osazení dlažby nebo obrubníku. 2. V cenách nejsou obsaženy náklady na dodávku materiálu.</t>
  </si>
  <si>
    <t>1829929633</t>
  </si>
  <si>
    <t>477</t>
  </si>
  <si>
    <t>5913285030</t>
  </si>
  <si>
    <t>Montáž dílů komunikace ze zámkové dlažby uložení v betonu. Poznámka: 1. V cenách jsou započteny náklady na osazení dlažby nebo obrubníku. 2. V cenách nejsou obsaženy náklady na dodávku materiálu.</t>
  </si>
  <si>
    <t>840492724</t>
  </si>
  <si>
    <t>478</t>
  </si>
  <si>
    <t>5913410020</t>
  </si>
  <si>
    <t>Nátěr traťových značek hektometrovníku.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</si>
  <si>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-964929583</t>
  </si>
  <si>
    <t>479</t>
  </si>
  <si>
    <t>5914005020</t>
  </si>
  <si>
    <t>Rozšíření stezky zemního tělesa dle VL Ž2 betonovými prefabrikáty. Poznámka: 1. V cenách jsou započteny i náklady na uložení výzisku na terén nebo naložení na dopravní prostředek. 2. V cenách nejsou obsaženy náklady na dodávku materiálu, odtěžení zemního tělesa, dopravu a skládkovné.</t>
  </si>
  <si>
    <t>1118324725</t>
  </si>
  <si>
    <t>480</t>
  </si>
  <si>
    <t>5914005030</t>
  </si>
  <si>
    <t>Rozšíření stezky zemního tělesa dle VL Ž2 gabiony. Poznámka: 1. V cenách jsou započteny i náklady na uložení výzisku na terén nebo naložení na dopravní prostředek. 2. V cenách nejsou obsaženy náklady na dodávku materiálu, odtěžení zemního tělesa, dopravu a skládkovné.</t>
  </si>
  <si>
    <t>-1129254146</t>
  </si>
  <si>
    <t>481</t>
  </si>
  <si>
    <t>5914005040</t>
  </si>
  <si>
    <t>Rozšíření stezky zemního tělesa dle VL Ž2 použitými železobetonovými pražci. Poznámka: 1. V cenách jsou započteny i náklady na uložení výzisku na terén nebo naložení na dopravní prostředek. 2. V cenách nejsou obsaženy náklady na dodávku materiálu, odtěžení zemního tělesa, dopravu a skládkovné.</t>
  </si>
  <si>
    <t>1772280401</t>
  </si>
  <si>
    <t>482</t>
  </si>
  <si>
    <t>5914005050</t>
  </si>
  <si>
    <t>Rozšíření stezky zemního tělesa dle VL Ž2 vyztuženými geosyntetickými materiály. Poznámka: 1. V cenách jsou započteny i náklady na uložení výzisku na terén nebo naložení na dopravní prostředek. 2. V cenách nejsou obsaženy náklady na dodávku materiálu, odtěžení zemního tělesa, dopravu a skládkovné.</t>
  </si>
  <si>
    <t>-1017314602</t>
  </si>
  <si>
    <t>483</t>
  </si>
  <si>
    <t>5914005060</t>
  </si>
  <si>
    <t>Rozšíření stezky zemního tělesa dle VL Ž2 geosyntetickými pytli. Poznámka: 1. V cenách jsou započteny i náklady na uložení výzisku na terén nebo naložení na dopravní prostředek. 2. V cenách nejsou obsaženy náklady na dodávku materiálu, odtěžení zemního tělesa, dopravu a skládkovné.</t>
  </si>
  <si>
    <t>1010790096</t>
  </si>
  <si>
    <t>484</t>
  </si>
  <si>
    <t>5914010010</t>
  </si>
  <si>
    <t>Oprava stezky zemního tělesa ze železobetonových pražců. Poznámka: 1. V cenách jsou započteny i náklady na uložení výzisku na terén nebo naložení na dopravní prostředek2. V cenách nejsou obsaženy náklady na dodávku materiálu.</t>
  </si>
  <si>
    <t>-2132126338</t>
  </si>
  <si>
    <t>485</t>
  </si>
  <si>
    <t>5914015010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</si>
  <si>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</si>
  <si>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52462919</t>
  </si>
  <si>
    <t>486</t>
  </si>
  <si>
    <t>5914015020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</si>
  <si>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</si>
  <si>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-963336442</t>
  </si>
  <si>
    <t>487</t>
  </si>
  <si>
    <t>5914015030</t>
  </si>
  <si>
    <t>Čištění odvodňovacích zařízení ručně příkopová zídka bez krytu. Poznámka: 1. V cenách jsou započteny náklady na vyčištění od nánosu a nečistot a rozprostření výzisku na terén nebo naložení na dopravní prostředek. 2. V cenách nejsou obsaženy náklady na dopravu a skládkovné.</t>
  </si>
  <si>
    <t>-596262451</t>
  </si>
  <si>
    <t>488</t>
  </si>
  <si>
    <t>5914015040</t>
  </si>
  <si>
    <t>Čištění odvodňovacích zařízení ručně příkopová zídka s krytem. Poznámka: 1. V cenách jsou započteny náklady na vyčištění od nánosu a nečistot a rozprostření výzisku na terén nebo naložení na dopravní prostředek. 2. V cenách nejsou obsaženy náklady na dopravu a skládkovné.</t>
  </si>
  <si>
    <t>-253902862</t>
  </si>
  <si>
    <t>489</t>
  </si>
  <si>
    <t>5914015050</t>
  </si>
  <si>
    <t>Čištění odvodňovacích zařízení ručně horská vpusť. Poznámka: 1. V cenách jsou započteny náklady na vyčištění od nánosu a nečistot a rozprostření výzisku na terén nebo naložení na dopravní prostředek. 2. V cenách nejsou obsaženy náklady na dopravu a skládkovné.</t>
  </si>
  <si>
    <t>-644083067</t>
  </si>
  <si>
    <t>490</t>
  </si>
  <si>
    <t>5914015060</t>
  </si>
  <si>
    <t>Čištění odvodňovacích zařízení ručně lapač splavenin. Poznámka: 1. V cenách jsou započteny náklady na vyčištění od nánosu a nečistot a rozprostření výzisku na terén nebo naložení na dopravní prostředek. 2. V cenách nejsou obsaženy náklady na dopravu a skládkovné.</t>
  </si>
  <si>
    <t>-990235103</t>
  </si>
  <si>
    <t>491</t>
  </si>
  <si>
    <t>5914015110</t>
  </si>
  <si>
    <t>Čištění odvodňovacích zařízení ručně žlab s mřížkou (ekodrén). Poznámka: 1. V cenách jsou započteny náklady na vyčištění od nánosu a nečistot a rozprostření výzisku na terén nebo naložení na dopravní prostředek. 2. V cenách nejsou obsaženy náklady na dopravu a skládkovné.</t>
  </si>
  <si>
    <t>-162219813</t>
  </si>
  <si>
    <t>492</t>
  </si>
  <si>
    <t>5914015120</t>
  </si>
  <si>
    <t>Čištění odvodňovacích zařízení ručně žlab štěrbinový. Poznámka: 1. V cenách jsou započteny náklady na vyčištění od nánosu a nečistot a rozprostření výzisku na terén nebo naložení na dopravní prostředek. 2. V cenách nejsou obsaženy náklady na dopravu a skládkovné.</t>
  </si>
  <si>
    <t>-1881503572</t>
  </si>
  <si>
    <t>493</t>
  </si>
  <si>
    <t>5914015130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</si>
  <si>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</si>
  <si>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-251353348</t>
  </si>
  <si>
    <t>494</t>
  </si>
  <si>
    <t>5914020010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</si>
  <si>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</si>
  <si>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875238577</t>
  </si>
  <si>
    <t>495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</si>
  <si>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</si>
  <si>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</si>
  <si>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-2013286877</t>
  </si>
  <si>
    <t>496</t>
  </si>
  <si>
    <t>5914020030</t>
  </si>
  <si>
    <t>Čištění otevřených odvodňovacích zařízení strojně recipient. Poznámka: 1. V cenách jsou započteny náklady na odtěžení nánosu a nečistot, rozprostření výzisku na terén nebo naložení na dopravní prostředek. 2. V cenách nejsou obsaženy náklady na dopravu a skládkovné.</t>
  </si>
  <si>
    <t>-1310089545</t>
  </si>
  <si>
    <t>497</t>
  </si>
  <si>
    <t>5914025010</t>
  </si>
  <si>
    <t>Výměna dílů otevřeného odvodnění příkopové tvárnice.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</si>
  <si>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1085842948</t>
  </si>
  <si>
    <t>498</t>
  </si>
  <si>
    <t>5914025020</t>
  </si>
  <si>
    <t>Výměna dílů otevřeného odvodnění příkopové desky.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</si>
  <si>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29464937</t>
  </si>
  <si>
    <t>499</t>
  </si>
  <si>
    <t>5914035010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</si>
  <si>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</si>
  <si>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2032772822</t>
  </si>
  <si>
    <t>500</t>
  </si>
  <si>
    <t>5914035020</t>
  </si>
  <si>
    <t>Zřízení otevřených odvodňovacích zařízení příkopové desky.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</si>
  <si>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-1753108111</t>
  </si>
  <si>
    <t>501</t>
  </si>
  <si>
    <t>5914040010</t>
  </si>
  <si>
    <t>Čištění krytých odvodňovacích zařízení ručně potrubí trativodu. Poznámka: 1. V cenách jsou započteny náklady na pročištění nebo propláchnutí, odstranění usazenin a naložení výzisku na dopravní prostředek. 2. V cenách nejsou obsaženy náklady na dopravu výzisku a skládkovné.</t>
  </si>
  <si>
    <t>1582212101</t>
  </si>
  <si>
    <t>502</t>
  </si>
  <si>
    <t>5914040020</t>
  </si>
  <si>
    <t>Čištění krytých odvodňovacích zařízení ručně šachty trativodu. Poznámka: 1. V cenách jsou započteny náklady na pročištění nebo propláchnutí, odstranění usazenin a naložení výzisku na dopravní prostředek. 2. V cenách nejsou obsaženy náklady na dopravu výzisku a skládkovné.</t>
  </si>
  <si>
    <t>879856548</t>
  </si>
  <si>
    <t>503</t>
  </si>
  <si>
    <t>5914040030</t>
  </si>
  <si>
    <t>Čištění krytých odvodňovacích zařízení ručně svodného potrubí. Poznámka: 1. V cenách jsou započteny náklady na pročištění nebo propláchnutí, odstranění usazenin a naložení výzisku na dopravní prostředek. 2. V cenách nejsou obsaženy náklady na dopravu výzisku a skládkovné.</t>
  </si>
  <si>
    <t>-1125882618</t>
  </si>
  <si>
    <t>504</t>
  </si>
  <si>
    <t>5914040040</t>
  </si>
  <si>
    <t>Čištění krytých odvodňovacích zařízení ručně svodné šachty. Poznámka: 1. V cenách jsou započteny náklady na pročištění nebo propláchnutí, odstranění usazenin a naložení výzisku na dopravní prostředek. 2. V cenách nejsou obsaženy náklady na dopravu výzisku a skládkovné.</t>
  </si>
  <si>
    <t>-911976083</t>
  </si>
  <si>
    <t>505</t>
  </si>
  <si>
    <t>5914095010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</si>
  <si>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</si>
  <si>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-1422294580</t>
  </si>
  <si>
    <t>506</t>
  </si>
  <si>
    <t>5914095020</t>
  </si>
  <si>
    <t>Čištění skalních svahů v ochranném pásmu dráhy od zvětralé horniny.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</si>
  <si>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-639183066</t>
  </si>
  <si>
    <t>507</t>
  </si>
  <si>
    <t>5914100010</t>
  </si>
  <si>
    <t>Oprava ochranné konstrukce a zpevnění svahů ve styku s vodními toky a díly pohozem kameniva. Poznámka: 1. V cenách jsou započteny náklady na opravu podle vzorových listů a naložení výzisku na dopravní prostředek. 2. V cenách nejsou obsaženy náklady na dodávku materiálu.</t>
  </si>
  <si>
    <t>1668395561</t>
  </si>
  <si>
    <t>Poznámka k položce:_x000d_
SŽDC S4, Ž 5; VL Ž 5.12</t>
  </si>
  <si>
    <t>508</t>
  </si>
  <si>
    <t>5914100020</t>
  </si>
  <si>
    <t>Oprava ochranné konstrukce a zpevnění svahů ve styku s vodními toky a díly štěrkovým kobercem. Poznámka: 1. V cenách jsou započteny náklady na opravu podle vzorových listů a naložení výzisku na dopravní prostředek. 2. V cenách nejsou obsaženy náklady na dodávku materiálu.</t>
  </si>
  <si>
    <t>840110064</t>
  </si>
  <si>
    <t>509</t>
  </si>
  <si>
    <t>5914110010</t>
  </si>
  <si>
    <t>Oprava nástupiště sypaného z kameniva úprava povrchu místní, jednotlivá. Poznámka: 1. V cenách jsou započteny náklady na manipulaci a naložení výzisku kameniva na dopravní prostředek. 2. V cenách nejsou obsaženy náklady na dodávku materiálu.</t>
  </si>
  <si>
    <t>162793606</t>
  </si>
  <si>
    <t>510</t>
  </si>
  <si>
    <t>5914110030</t>
  </si>
  <si>
    <t>Oprava nástupiště sypaného z kameniva úprava profilu v šíři 1 m. Poznámka: 1. V cenách jsou započteny náklady na manipulaci a naložení výzisku kameniva na dopravní prostředek. 2. V cenách nejsou obsaženy náklady na dodávku materiálu.</t>
  </si>
  <si>
    <t>-307484066</t>
  </si>
  <si>
    <t>511</t>
  </si>
  <si>
    <t>5914110050</t>
  </si>
  <si>
    <t>Oprava nástupiště sypaného z kameniva úprava v celém profilu. Poznámka: 1. V cenách jsou započteny náklady na manipulaci a naložení výzisku kameniva na dopravní prostředek. 2. V cenách nejsou obsaženy náklady na dodávku materiálu.</t>
  </si>
  <si>
    <t>371423079</t>
  </si>
  <si>
    <t>512</t>
  </si>
  <si>
    <t>5914110110</t>
  </si>
  <si>
    <t>Oprava nástupiště z prefabrikátů tvárnice. Poznámka: 1. V cenách jsou započteny náklady na manipulaci a naložení výzisku kameniva na dopravní prostředek. 2. V cenách nejsou obsaženy náklady na dodávku materiálu.</t>
  </si>
  <si>
    <t>-721547489</t>
  </si>
  <si>
    <t>513</t>
  </si>
  <si>
    <t>5914110120</t>
  </si>
  <si>
    <t>Oprava nástupiště z prefabrikátů obrubníku. Poznámka: 1. V cenách jsou započteny náklady na manipulaci a naložení výzisku kameniva na dopravní prostředek. 2. V cenách nejsou obsaženy náklady na dodávku materiálu.</t>
  </si>
  <si>
    <t>1515325857</t>
  </si>
  <si>
    <t>514</t>
  </si>
  <si>
    <t>5914110130</t>
  </si>
  <si>
    <t>Oprava nástupiště z prefabrikátů povrchové vrstvy. Poznámka: 1. V cenách jsou započteny náklady na manipulaci a naložení výzisku kameniva na dopravní prostředek. 2. V cenách nejsou obsaženy náklady na dodávku materiálu.</t>
  </si>
  <si>
    <t>266317516</t>
  </si>
  <si>
    <t>515</t>
  </si>
  <si>
    <t>5914110140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</si>
  <si>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</si>
  <si>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-1671931485</t>
  </si>
  <si>
    <t>516</t>
  </si>
  <si>
    <t>5914110150</t>
  </si>
  <si>
    <t>Oprava nástupiště z prefabrikátů podložky Tischer. Poznámka: 1. V cenách jsou započteny náklady na manipulaci a naložení výzisku kameniva na dopravní prostředek. 2. V cenách nejsou obsaženy náklady na dodávku materiálu.</t>
  </si>
  <si>
    <t>-1261832262</t>
  </si>
  <si>
    <t>517</t>
  </si>
  <si>
    <t>5914110160</t>
  </si>
  <si>
    <t>Oprava nástupiště z prefabrikátů úložného bloku U65. Poznámka: 1. V cenách jsou započteny náklady na manipulaci a naložení výzisku kameniva na dopravní prostředek. 2. V cenách nejsou obsaženy náklady na dodávku materiálu.</t>
  </si>
  <si>
    <t>-1998744777</t>
  </si>
  <si>
    <t>518</t>
  </si>
  <si>
    <t>5914110170</t>
  </si>
  <si>
    <t>Oprava nástupiště z prefabrikátů úložného bloku U95. Poznámka: 1. V cenách jsou započteny náklady na manipulaci a naložení výzisku kameniva na dopravní prostředek. 2. V cenách nejsou obsaženy náklady na dodávku materiálu.</t>
  </si>
  <si>
    <t>-1817848227</t>
  </si>
  <si>
    <t>519</t>
  </si>
  <si>
    <t>5914110180</t>
  </si>
  <si>
    <t>Oprava nástupiště z prefabrikátů schodu. Poznámka: 1. V cenách jsou započteny náklady na manipulaci a naložení výzisku kameniva na dopravní prostředek. 2. V cenách nejsou obsaženy náklady na dodávku materiálu.</t>
  </si>
  <si>
    <t>1579825957</t>
  </si>
  <si>
    <t>520</t>
  </si>
  <si>
    <t>5914115310</t>
  </si>
  <si>
    <t>Demontáž nástupištních desek Sudop K (KD,KS) 145. Poznámka: 1. V cenách jsou započteny náklady na snesení, uložení nebo naložení na dopravní prostředek a uložení na úložišti.</t>
  </si>
  <si>
    <t>-1615303640</t>
  </si>
  <si>
    <t>521</t>
  </si>
  <si>
    <t>5914115320</t>
  </si>
  <si>
    <t>Demontáž nástupištních desek Sudop K (KD,KS) 145Z. Poznámka: 1. V cenách jsou započteny náklady na snesení, uložení nebo naložení na dopravní prostředek a uložení na úložišti.</t>
  </si>
  <si>
    <t>-1806396325</t>
  </si>
  <si>
    <t>522</t>
  </si>
  <si>
    <t>5914115330</t>
  </si>
  <si>
    <t>Demontáž nástupištních desek Sudop K (KD,KS) 150. Poznámka: 1. V cenách jsou započteny náklady na snesení, uložení nebo naložení na dopravní prostředek a uložení na úložišti.</t>
  </si>
  <si>
    <t>1733349397</t>
  </si>
  <si>
    <t>523</t>
  </si>
  <si>
    <t>5914115340</t>
  </si>
  <si>
    <t>Demontáž nástupištních desek Sudop K 230. Poznámka: 1. V cenách jsou započteny náklady na snesení, uložení nebo naložení na dopravní prostředek a uložení na úložišti.</t>
  </si>
  <si>
    <t>-212823500</t>
  </si>
  <si>
    <t>524</t>
  </si>
  <si>
    <t>5914115350</t>
  </si>
  <si>
    <t>Demontáž nástupištních desek Sudop KD 230. Poznámka: 1. V cenách jsou započteny náklady na snesení, uložení nebo naložení na dopravní prostředek a uložení na úložišti.</t>
  </si>
  <si>
    <t>-1913134393</t>
  </si>
  <si>
    <t>525</t>
  </si>
  <si>
    <t>5914115360</t>
  </si>
  <si>
    <t>Demontáž nástupištních desek Sudop KS 230. Poznámka: 1. V cenách jsou započteny náklady na snesení, uložení nebo naložení na dopravní prostředek a uložení na úložišti.</t>
  </si>
  <si>
    <t>-1550054263</t>
  </si>
  <si>
    <t>526</t>
  </si>
  <si>
    <t>5914120010</t>
  </si>
  <si>
    <t>Demontáž nástupiště úrovňového sypaného v celé šíři. Poznámka: 1. V cenách jsou započteny náklady na snesení dílů i zásypu a jejich uložení na plochu nebo naložení na dopravní prostředek a uložení na úložišti.</t>
  </si>
  <si>
    <t>241229718</t>
  </si>
  <si>
    <t>527</t>
  </si>
  <si>
    <t>5914120015</t>
  </si>
  <si>
    <t>Demontáž nástupiště úrovňového sypaného v šíři 1 m. Poznámka: 1. V cenách jsou započteny náklady na snesení dílů i zásypu a jejich uložení na plochu nebo naložení na dopravní prostředek a uložení na úložišti.</t>
  </si>
  <si>
    <t>-541612505</t>
  </si>
  <si>
    <t>528</t>
  </si>
  <si>
    <t>5914120020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</si>
  <si>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</si>
  <si>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1505554437</t>
  </si>
  <si>
    <t>529</t>
  </si>
  <si>
    <t>5914120030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</si>
  <si>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</si>
  <si>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979545107</t>
  </si>
  <si>
    <t>530</t>
  </si>
  <si>
    <t>5914120040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</si>
  <si>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</si>
  <si>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534352603</t>
  </si>
  <si>
    <t>531</t>
  </si>
  <si>
    <t>5914120050</t>
  </si>
  <si>
    <t>Demontáž nástupiště úrovňového Sudop K (KD,KS) 145. Poznámka: 1. V cenách jsou započteny náklady na snesení dílů i zásypu a jejich uložení na plochu nebo naložení na dopravní prostředek a uložení na úložišti.</t>
  </si>
  <si>
    <t>-876831528</t>
  </si>
  <si>
    <t>532</t>
  </si>
  <si>
    <t>5914120060</t>
  </si>
  <si>
    <t>Demontáž nástupiště úrovňového Sudop K (KD,KS) 145Z. Poznámka: 1. V cenách jsou započteny náklady na snesení dílů i zásypu a jejich uložení na plochu nebo naložení na dopravní prostředek a uložení na úložišti.</t>
  </si>
  <si>
    <t>1549170384</t>
  </si>
  <si>
    <t>533</t>
  </si>
  <si>
    <t>5914120070</t>
  </si>
  <si>
    <t>Demontáž nástupiště úrovňového Sudop K (KD,KS) 150. Poznámka: 1. V cenách jsou započteny náklady na snesení dílů i zásypu a jejich uložení na plochu nebo naložení na dopravní prostředek a uložení na úložišti.</t>
  </si>
  <si>
    <t>918852545</t>
  </si>
  <si>
    <t>534</t>
  </si>
  <si>
    <t>5914120080</t>
  </si>
  <si>
    <t>Demontáž nástupiště úrovňového Sudop K 230. Poznámka: 1. V cenách jsou započteny náklady na snesení dílů i zásypu a jejich uložení na plochu nebo naložení na dopravní prostředek a uložení na úložišti.</t>
  </si>
  <si>
    <t>-2124291638</t>
  </si>
  <si>
    <t>535</t>
  </si>
  <si>
    <t>5914120090</t>
  </si>
  <si>
    <t>Demontáž nástupiště úrovňového Sudop KD 230. Poznámka: 1. V cenách jsou započteny náklady na snesení dílů i zásypu a jejich uložení na plochu nebo naložení na dopravní prostředek a uložení na úložišti.</t>
  </si>
  <si>
    <t>962186439</t>
  </si>
  <si>
    <t>536</t>
  </si>
  <si>
    <t>5914120100</t>
  </si>
  <si>
    <t>Demontáž nástupiště úrovňového Sudop KS 230. Poznámka: 1. V cenách jsou započteny náklady na snesení dílů i zásypu a jejich uložení na plochu nebo naložení na dopravní prostředek a uložení na úložišti.</t>
  </si>
  <si>
    <t>829122706</t>
  </si>
  <si>
    <t>537</t>
  </si>
  <si>
    <t>5914125010</t>
  </si>
  <si>
    <t>Montáž nástupištních desek Sudop K (KD,KS) 145. Poznámka: 1. V cenách jsou započteny náklady na manipulaci a montáž desek podle vzorového listu. 2. V cenách nejsou obsaženy náklady na dodávku materiálu.</t>
  </si>
  <si>
    <t>-304307231</t>
  </si>
  <si>
    <t>538</t>
  </si>
  <si>
    <t>5914125020</t>
  </si>
  <si>
    <t>Montáž nástupištních desek Sudop K (KD,KS) 145Z. Poznámka: 1. V cenách jsou započteny náklady na manipulaci a montáž desek podle vzorového listu. 2. V cenách nejsou obsaženy náklady na dodávku materiálu.</t>
  </si>
  <si>
    <t>1617390752</t>
  </si>
  <si>
    <t>539</t>
  </si>
  <si>
    <t>5914125030</t>
  </si>
  <si>
    <t>Montáž nástupištních desek Sudop K (KD,KS) 150. Poznámka: 1. V cenách jsou započteny náklady na manipulaci a montáž desek podle vzorového listu. 2. V cenách nejsou obsaženy náklady na dodávku materiálu.</t>
  </si>
  <si>
    <t>-1845664976</t>
  </si>
  <si>
    <t>540</t>
  </si>
  <si>
    <t>5914125040</t>
  </si>
  <si>
    <t>Montáž nástupištních desek Sudop K 230. Poznámka: 1. V cenách jsou započteny náklady na manipulaci a montáž desek podle vzorového listu. 2. V cenách nejsou obsaženy náklady na dodávku materiálu.</t>
  </si>
  <si>
    <t>460381646</t>
  </si>
  <si>
    <t>541</t>
  </si>
  <si>
    <t>5914125050</t>
  </si>
  <si>
    <t>Montáž nástupištních desek Sudop KD 230. Poznámka: 1. V cenách jsou započteny náklady na manipulaci a montáž desek podle vzorového listu. 2. V cenách nejsou obsaženy náklady na dodávku materiálu.</t>
  </si>
  <si>
    <t>-866369619</t>
  </si>
  <si>
    <t>542</t>
  </si>
  <si>
    <t>5914125060</t>
  </si>
  <si>
    <t>Montáž nástupištních desek Sudop KS 230. Poznámka: 1. V cenách jsou započteny náklady na manipulaci a montáž desek podle vzorového listu. 2. V cenách nejsou obsaženy náklady na dodávku materiálu.</t>
  </si>
  <si>
    <t>754776965</t>
  </si>
  <si>
    <t>543</t>
  </si>
  <si>
    <t>5914130005</t>
  </si>
  <si>
    <t>Montáž nástupiště úrovňového sypaného v celé šíři. Poznámka: 1. V cenách jsou započteny náklady na úpravu terénu, montáž a zásyp podle vzorového listu. 2. V cenách nejsou obsaženy náklady na dodávku materiálu.</t>
  </si>
  <si>
    <t>-1761788620</t>
  </si>
  <si>
    <t>544</t>
  </si>
  <si>
    <t>5914130010</t>
  </si>
  <si>
    <t>Montáž nástupiště úrovňového sypaného v šíři 1 m. Poznámka: 1. V cenách jsou započteny náklady na úpravu terénu, montáž a zásyp podle vzorového listu. 2. V cenách nejsou obsaženy náklady na dodávku materiálu.</t>
  </si>
  <si>
    <t>1893833267</t>
  </si>
  <si>
    <t>545</t>
  </si>
  <si>
    <t>5914130020</t>
  </si>
  <si>
    <t>Montáž nástupiště úrovňového hrana Tischer. Poznámka: 1. V cenách jsou započteny náklady na úpravu terénu, montáž a zásyp podle vzorového listu. 2. V cenách nejsou obsaženy náklady na dodávku materiálu.</t>
  </si>
  <si>
    <t>-1280110134</t>
  </si>
  <si>
    <t>546</t>
  </si>
  <si>
    <t>5914130030</t>
  </si>
  <si>
    <t>Montáž nástupiště úrovňového Tischer. Poznámka: 1. V cenách jsou započteny náklady na úpravu terénu, montáž a zásyp podle vzorového listu. 2. V cenách nejsou obsaženy náklady na dodávku materiálu.</t>
  </si>
  <si>
    <t>1997392874</t>
  </si>
  <si>
    <t>547</t>
  </si>
  <si>
    <t>5914130040</t>
  </si>
  <si>
    <t>Montáž nástupiště úrovňového Tischer oboustranné. Poznámka: 1. V cenách jsou započteny náklady na úpravu terénu, montáž a zásyp podle vzorového listu. 2. V cenách nejsou obsaženy náklady na dodávku materiálu.</t>
  </si>
  <si>
    <t>282213179</t>
  </si>
  <si>
    <t>548</t>
  </si>
  <si>
    <t>5914130050</t>
  </si>
  <si>
    <t>Montáž nástupiště úrovňového Sudop K (KD,KS) 145. Poznámka: 1. V cenách jsou započteny náklady na úpravu terénu, montáž a zásyp podle vzorového listu. 2. V cenách nejsou obsaženy náklady na dodávku materiálu.</t>
  </si>
  <si>
    <t>1530814318</t>
  </si>
  <si>
    <t>549</t>
  </si>
  <si>
    <t>5914130060</t>
  </si>
  <si>
    <t>Montáž nástupiště úrovňového Sudop K (KD,KS) 145Z. Poznámka: 1. V cenách jsou započteny náklady na úpravu terénu, montáž a zásyp podle vzorového listu. 2. V cenách nejsou obsaženy náklady na dodávku materiálu.</t>
  </si>
  <si>
    <t>1758203823</t>
  </si>
  <si>
    <t>550</t>
  </si>
  <si>
    <t>5914130070</t>
  </si>
  <si>
    <t>Montáž nástupiště úrovňového Sudop K (KD,KS) 150. Poznámka: 1. V cenách jsou započteny náklady na úpravu terénu, montáž a zásyp podle vzorového listu. 2. V cenách nejsou obsaženy náklady na dodávku materiálu.</t>
  </si>
  <si>
    <t>1757633323</t>
  </si>
  <si>
    <t>551</t>
  </si>
  <si>
    <t>5914130080</t>
  </si>
  <si>
    <t>Montáž nástupiště úrovňového Sudop K 230. Poznámka: 1. V cenách jsou započteny náklady na úpravu terénu, montáž a zásyp podle vzorového listu. 2. V cenách nejsou obsaženy náklady na dodávku materiálu.</t>
  </si>
  <si>
    <t>95309056</t>
  </si>
  <si>
    <t>552</t>
  </si>
  <si>
    <t>5914130090</t>
  </si>
  <si>
    <t>Montáž nástupiště úrovňového Sudop KD (KS) 230. Poznámka: 1. V cenách jsou započteny náklady na úpravu terénu, montáž a zásyp podle vzorového listu. 2. V cenách nejsou obsaženy náklady na dodávku materiálu.</t>
  </si>
  <si>
    <t>-1721021744</t>
  </si>
  <si>
    <t>553</t>
  </si>
  <si>
    <t>5914140010</t>
  </si>
  <si>
    <t>Oprava zarážedla zemního hrázky. Poznámka: 1. V cenách jsou započteny náklady na opravu dílů zarážedla podle vzorového listu, doplnění a úpravu sypaniny a naložení výzisku na dopravní prostředek včetně složení na úložišti. 2. V cenách nejsou obsaženy náklady na dodávku materiálu.</t>
  </si>
  <si>
    <t>-1696783529</t>
  </si>
  <si>
    <t>554</t>
  </si>
  <si>
    <t>5914140020</t>
  </si>
  <si>
    <t>Oprava zarážedla zemního pískové zasypávky. Poznámka: 1. V cenách jsou započteny náklady na opravu dílů zarážedla podle vzorového listu, doplnění a úpravu sypaniny a naložení výzisku na dopravní prostředek včetně složení na úložišti. 2. V cenách nejsou obsaženy náklady na dodávku materiálu.</t>
  </si>
  <si>
    <t>-1378651134</t>
  </si>
  <si>
    <t>555</t>
  </si>
  <si>
    <t>5914140030</t>
  </si>
  <si>
    <t>Oprava zarážedla zemního dotažení pražců zasypávky. Poznámka: 1. V cenách jsou započteny náklady na opravu dílů zarážedla podle vzorového listu, doplnění a úpravu sypaniny a naložení výzisku na dopravní prostředek včetně složení na úložišti. 2. V cenách nejsou obsaženy náklady na dodávku materiálu.</t>
  </si>
  <si>
    <t>-129608873</t>
  </si>
  <si>
    <t>556</t>
  </si>
  <si>
    <t>5914140040</t>
  </si>
  <si>
    <t>Oprava zarážedla zemního zřízení pískové zasypávky. Poznámka: 1. V cenách jsou započteny náklady na opravu dílů zarážedla podle vzorového listu, doplnění a úpravu sypaniny a naložení výzisku na dopravní prostředek včetně složení na úložišti. 2. V cenách nejsou obsaženy náklady na dodávku materiálu.</t>
  </si>
  <si>
    <t>95392934</t>
  </si>
  <si>
    <t>557</t>
  </si>
  <si>
    <t>5914155020</t>
  </si>
  <si>
    <t>Oprava rampy spárování jakéhokoli zdiva. Poznámka: 1. V cenách jsou započteny náklady na opravu, naložení výzisku na dopravní prostředek a uložení na úložišti. 2. V cenách nejsou obsaženy náklady na dodávku materiálu.</t>
  </si>
  <si>
    <t>1825237733</t>
  </si>
  <si>
    <t>558</t>
  </si>
  <si>
    <t>5914155030</t>
  </si>
  <si>
    <t>Oprava rampy zdiva. Poznámka: 1. V cenách jsou započteny náklady na opravu, naložení výzisku na dopravní prostředek a uložení na úložišti. 2. V cenách nejsou obsaženy náklady na dodávku materiálu.</t>
  </si>
  <si>
    <t>545459542</t>
  </si>
  <si>
    <t>559</t>
  </si>
  <si>
    <t>5914155040</t>
  </si>
  <si>
    <t>Oprava rampy upevnění ochranného úhelníku. Poznámka: 1. V cenách jsou započteny náklady na opravu, naložení výzisku na dopravní prostředek a uložení na úložišti. 2. V cenách nejsou obsaženy náklady na dodávku materiálu.</t>
  </si>
  <si>
    <t>-713491979</t>
  </si>
  <si>
    <t>560</t>
  </si>
  <si>
    <t>5914155110</t>
  </si>
  <si>
    <t>Oprava rampy uvolněné kotvy. Poznámka: 1. V cenách jsou započteny náklady na opravu, naložení výzisku na dopravní prostředek a uložení na úložišti. 2. V cenách nejsou obsaženy náklady na dodávku materiálu.</t>
  </si>
  <si>
    <t>-1700037737</t>
  </si>
  <si>
    <t>561</t>
  </si>
  <si>
    <t>5914155120</t>
  </si>
  <si>
    <t>Oprava rampy výměna příčného trámce. Poznámka: 1. V cenách jsou započteny náklady na opravu, naložení výzisku na dopravní prostředek a uložení na úložišti. 2. V cenách nejsou obsaženy náklady na dodávku materiálu.</t>
  </si>
  <si>
    <t>1226444931</t>
  </si>
  <si>
    <t>562</t>
  </si>
  <si>
    <t>5915005010</t>
  </si>
  <si>
    <t>Hloubení rýh nebo jam ručně na železničním spodku třídy těžitelnosti I skupiny 1. Poznámka: 1. V cenách jsou započteny náklady na hloubení a uložení výzisku na terén nebo naložení na dopravní prostředek a uložení na úložišti.</t>
  </si>
  <si>
    <t>-1108447350</t>
  </si>
  <si>
    <t>563</t>
  </si>
  <si>
    <t>5915005020</t>
  </si>
  <si>
    <t>Hloubení rýh nebo jam ručně na železničním spodku třídy těžitelnosti I skupiny 2. Poznámka: 1. V cenách jsou započteny náklady na hloubení a uložení výzisku na terén nebo naložení na dopravní prostředek a uložení na úložišti.</t>
  </si>
  <si>
    <t>-8428639</t>
  </si>
  <si>
    <t>564</t>
  </si>
  <si>
    <t>5915005030</t>
  </si>
  <si>
    <t>Hloubení rýh nebo jam ručně na železničním spodku třídy těžitelnosti I skupiny 3. Poznámka: 1. V cenách jsou započteny náklady na hloubení a uložení výzisku na terén nebo naložení na dopravní prostředek a uložení na úložišti.</t>
  </si>
  <si>
    <t>1744633062</t>
  </si>
  <si>
    <t>565</t>
  </si>
  <si>
    <t>5915005040</t>
  </si>
  <si>
    <t>Hloubení rýh nebo jam ručně na železničním spodku třídy těžitelnosti II skupiny 4. Poznámka: 1. V cenách jsou započteny náklady na hloubení a uložení výzisku na terén nebo naložení na dopravní prostředek a uložení na úložišti.</t>
  </si>
  <si>
    <t>-1651393283</t>
  </si>
  <si>
    <t>566</t>
  </si>
  <si>
    <t>5915010010</t>
  </si>
  <si>
    <t>Těžení zeminy nebo horniny železničního spodku třídy těžitelnosti I skupiny 1. Poznámka: 1. V cenách jsou započteny náklady na těžení a uložení výzisku na terén nebo naložení na dopravní prostředek a uložení na úložišti.</t>
  </si>
  <si>
    <t>-711219596</t>
  </si>
  <si>
    <t>567</t>
  </si>
  <si>
    <t>5915010020</t>
  </si>
  <si>
    <t>Těžení zeminy nebo horniny železničního spodku třídy těžitelnosti I skupiny 2. Poznámka: 1. V cenách jsou započteny náklady na těžení a uložení výzisku na terén nebo naložení na dopravní prostředek a uložení na úložišti.</t>
  </si>
  <si>
    <t>1028260690</t>
  </si>
  <si>
    <t>568</t>
  </si>
  <si>
    <t>5915010030</t>
  </si>
  <si>
    <t>Těžení zeminy nebo horniny železničního spodku třídy těžitelnosti I skupiny 3. Poznámka: 1. V cenách jsou započteny náklady na těžení a uložení výzisku na terén nebo naložení na dopravní prostředek a uložení na úložišti.</t>
  </si>
  <si>
    <t>1796212270</t>
  </si>
  <si>
    <t>569</t>
  </si>
  <si>
    <t>5915010040</t>
  </si>
  <si>
    <t>Těžení zeminy nebo horniny železničního spodku třídy těžitelnosti II skupiny 4. Poznámka: 1. V cenách jsou započteny náklady na těžení a uložení výzisku na terén nebo naložení na dopravní prostředek a uložení na úložišti.</t>
  </si>
  <si>
    <t>163803027</t>
  </si>
  <si>
    <t>570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</si>
  <si>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</si>
  <si>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</si>
  <si>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-383340780</t>
  </si>
  <si>
    <t>571</t>
  </si>
  <si>
    <t>5915015020</t>
  </si>
  <si>
    <t>Svahování zemního tělesa železničního spodku v zářezu. Poznámka: 1. V cenách jsou započteny náklady na svahování železničního tělesa a uložení výzisku na terén nebo naložení na dopravní prostředek.</t>
  </si>
  <si>
    <t>-1766498301</t>
  </si>
  <si>
    <t>572</t>
  </si>
  <si>
    <t>5915030010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</si>
  <si>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</si>
  <si>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713243652</t>
  </si>
  <si>
    <t>573</t>
  </si>
  <si>
    <t>5915030020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</si>
  <si>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</si>
  <si>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2114424690</t>
  </si>
  <si>
    <t>574</t>
  </si>
  <si>
    <t>5917005010</t>
  </si>
  <si>
    <t>Protihluková stěna dřevěná výměna dílu. Poznámka: 1. V cenách jsou započteny náklady na výměnu, demontáž nebo montáž a na naložení výzisku na dopravní prostředek. 2. V cenách nejsou obsaženy náklady na dodávku materiálu, dopravu výzisku a skládkovné.</t>
  </si>
  <si>
    <t>-1840939264</t>
  </si>
  <si>
    <t>575</t>
  </si>
  <si>
    <t>5917005020</t>
  </si>
  <si>
    <t>Protihluková stěna dřevěná výměna latí. Poznámka: 1. V cenách jsou započteny náklady na výměnu, demontáž nebo montáž a na naložení výzisku na dopravní prostředek. 2. V cenách nejsou obsaženy náklady na dodávku materiálu, dopravu výzisku a skládkovné.</t>
  </si>
  <si>
    <t>1686714344</t>
  </si>
  <si>
    <t>576</t>
  </si>
  <si>
    <t>5917005030</t>
  </si>
  <si>
    <t>Protihluková stěna dřevěná výměna sítě. Poznámka: 1. V cenách jsou započteny náklady na výměnu, demontáž nebo montáž a na naložení výzisku na dopravní prostředek. 2. V cenách nejsou obsaženy náklady na dodávku materiálu, dopravu výzisku a skládkovné.</t>
  </si>
  <si>
    <t>-553302841</t>
  </si>
  <si>
    <t>577</t>
  </si>
  <si>
    <t>5917005040</t>
  </si>
  <si>
    <t>Protihluková stěna dřevěná výměna těsnění. Poznámka: 1. V cenách jsou započteny náklady na výměnu, demontáž nebo montáž a na naložení výzisku na dopravní prostředek. 2. V cenách nejsou obsaženy náklady na dodávku materiálu, dopravu výzisku a skládkovné.</t>
  </si>
  <si>
    <t>-971902476</t>
  </si>
  <si>
    <t>578</t>
  </si>
  <si>
    <t>5917005110</t>
  </si>
  <si>
    <t>Protihluková stěna dřevěná demontáž dílu. Poznámka: 1. V cenách jsou započteny náklady na výměnu, demontáž nebo montáž a na naložení výzisku na dopravní prostředek. 2. V cenách nejsou obsaženy náklady na dodávku materiálu, dopravu výzisku a skládkovné.</t>
  </si>
  <si>
    <t>1936442977</t>
  </si>
  <si>
    <t>579</t>
  </si>
  <si>
    <t>5917005120</t>
  </si>
  <si>
    <t>Protihluková stěna dřevěná demontáž latí. Poznámka: 1. V cenách jsou započteny náklady na výměnu, demontáž nebo montáž a na naložení výzisku na dopravní prostředek. 2. V cenách nejsou obsaženy náklady na dodávku materiálu, dopravu výzisku a skládkovné.</t>
  </si>
  <si>
    <t>-2007637667</t>
  </si>
  <si>
    <t>580</t>
  </si>
  <si>
    <t>5917005130</t>
  </si>
  <si>
    <t>Protihluková stěna dřevěná demontáž sítě. Poznámka: 1. V cenách jsou započteny náklady na výměnu, demontáž nebo montáž a na naložení výzisku na dopravní prostředek. 2. V cenách nejsou obsaženy náklady na dodávku materiálu, dopravu výzisku a skládkovné.</t>
  </si>
  <si>
    <t>-2000413918</t>
  </si>
  <si>
    <t>581</t>
  </si>
  <si>
    <t>5917005210</t>
  </si>
  <si>
    <t>Protihluková stěna dřevěná montáž dílu. Poznámka: 1. V cenách jsou započteny náklady na výměnu, demontáž nebo montáž a na naložení výzisku na dopravní prostředek. 2. V cenách nejsou obsaženy náklady na dodávku materiálu, dopravu výzisku a skládkovné.</t>
  </si>
  <si>
    <t>1322780487</t>
  </si>
  <si>
    <t>582</t>
  </si>
  <si>
    <t>5917005220</t>
  </si>
  <si>
    <t>Protihluková stěna dřevěná montáž latí. Poznámka: 1. V cenách jsou započteny náklady na výměnu, demontáž nebo montáž a na naložení výzisku na dopravní prostředek. 2. V cenách nejsou obsaženy náklady na dodávku materiálu, dopravu výzisku a skládkovné.</t>
  </si>
  <si>
    <t>1546390188</t>
  </si>
  <si>
    <t>583</t>
  </si>
  <si>
    <t>5917005230</t>
  </si>
  <si>
    <t>Protihluková stěna dřevěná montáž sítě. Poznámka: 1. V cenách jsou započteny náklady na výměnu, demontáž nebo montáž a na naložení výzisku na dopravní prostředek. 2. V cenách nejsou obsaženy náklady na dodávku materiálu, dopravu výzisku a skládkovné.</t>
  </si>
  <si>
    <t>2011665729</t>
  </si>
  <si>
    <t>584</t>
  </si>
  <si>
    <t>5917005310</t>
  </si>
  <si>
    <t>Protihluková stěna dřevěná oprava latí. Poznámka: 1. V cenách jsou započteny náklady na výměnu, demontáž nebo montáž a na naložení výzisku na dopravní prostředek. 2. V cenách nejsou obsaženy náklady na dodávku materiálu, dopravu výzisku a skládkovné.</t>
  </si>
  <si>
    <t>-500579962</t>
  </si>
  <si>
    <t>585</t>
  </si>
  <si>
    <t>5917010020</t>
  </si>
  <si>
    <t>Protihluková stěna betonová výměna těsnění. Poznámka: 1. V cenách jsou započteny náklady na naložení odpadu na dopravní prostředek. 2. V cenách nejsou obsaženy náklady na dodávku materiálu, dopravu výzisku a skládkovné.</t>
  </si>
  <si>
    <t>698978470</t>
  </si>
  <si>
    <t>586</t>
  </si>
  <si>
    <t>5917010210</t>
  </si>
  <si>
    <t>Protihluková stěna betonová montáž dílu. Poznámka: 1. V cenách jsou započteny náklady na naložení odpadu na dopravní prostředek. 2. V cenách nejsou obsaženy náklady na dodávku materiálu, dopravu výzisku a skládkovné.</t>
  </si>
  <si>
    <t>1903096011</t>
  </si>
  <si>
    <t>587</t>
  </si>
  <si>
    <t>5917010310</t>
  </si>
  <si>
    <t>Protihluková stěna betonová oprava uvolněného těsnění. Poznámka: 1. V cenách jsou započteny náklady na naložení odpadu na dopravní prostředek. 2. V cenách nejsou obsaženy náklady na dodávku materiálu, dopravu výzisku a skládkovné.</t>
  </si>
  <si>
    <t>1637800829</t>
  </si>
  <si>
    <t>588</t>
  </si>
  <si>
    <t>5917015010</t>
  </si>
  <si>
    <t>Protihluková stěna plastová výměna dílu. Poznámka: 1. V cenách jsou započteny náklady na naložení odpadu na dopravní prostředek. 2. V cenách nejsou obsaženy náklady na dodávku materiálu, dopravu výzisku a skládkovné.</t>
  </si>
  <si>
    <t>37286565</t>
  </si>
  <si>
    <t>589</t>
  </si>
  <si>
    <t>5917015020</t>
  </si>
  <si>
    <t>Protihluková stěna plastová výměna těsnění. Poznámka: 1. V cenách jsou započteny náklady na naložení odpadu na dopravní prostředek. 2. V cenách nejsou obsaženy náklady na dodávku materiálu, dopravu výzisku a skládkovné.</t>
  </si>
  <si>
    <t>1243104466</t>
  </si>
  <si>
    <t>590</t>
  </si>
  <si>
    <t>5917015110</t>
  </si>
  <si>
    <t>Protihluková stěna plastová demontáž dílu. Poznámka: 1. V cenách jsou započteny náklady na naložení odpadu na dopravní prostředek. 2. V cenách nejsou obsaženy náklady na dodávku materiálu, dopravu výzisku a skládkovné.</t>
  </si>
  <si>
    <t>-1823358076</t>
  </si>
  <si>
    <t>591</t>
  </si>
  <si>
    <t>5917015120</t>
  </si>
  <si>
    <t>Protihluková stěna plastová demontáž těsnění. Poznámka: 1. V cenách jsou započteny náklady na naložení odpadu na dopravní prostředek. 2. V cenách nejsou obsaženy náklady na dodávku materiálu, dopravu výzisku a skládkovné.</t>
  </si>
  <si>
    <t>2024878302</t>
  </si>
  <si>
    <t>592</t>
  </si>
  <si>
    <t>5917015210</t>
  </si>
  <si>
    <t>Protihluková stěna plastová montáž dílu. Poznámka: 1. V cenách jsou započteny náklady na naložení odpadu na dopravní prostředek. 2. V cenách nejsou obsaženy náklady na dodávku materiálu, dopravu výzisku a skládkovné.</t>
  </si>
  <si>
    <t>-1687409209</t>
  </si>
  <si>
    <t>593</t>
  </si>
  <si>
    <t>5917015220</t>
  </si>
  <si>
    <t>Protihluková stěna plastová montáž těsnění. Poznámka: 1. V cenách jsou započteny náklady na naložení odpadu na dopravní prostředek. 2. V cenách nejsou obsaženy náklady na dodávku materiálu, dopravu výzisku a skládkovné.</t>
  </si>
  <si>
    <t>-137209762</t>
  </si>
  <si>
    <t>594</t>
  </si>
  <si>
    <t>5917015310</t>
  </si>
  <si>
    <t>Protihluková stěna plastová oprava uvolněného těsnění. Poznámka: 1. V cenách jsou započteny náklady na naložení odpadu na dopravní prostředek. 2. V cenách nejsou obsaženy náklady na dodávku materiálu, dopravu výzisku a skládkovné.</t>
  </si>
  <si>
    <t>-1442400522</t>
  </si>
  <si>
    <t>595</t>
  </si>
  <si>
    <t>5917020010</t>
  </si>
  <si>
    <t>Průhledné části stěny výměna dílu ze skla. Poznámka: 1. V cenách jsou započteny náklady na naložení odpadu na dopravní prostředek. 2. V cenách nejsou obsaženy náklady na dodávku materiálu, dopravu výzisku a skládkovné.</t>
  </si>
  <si>
    <t>-936276705</t>
  </si>
  <si>
    <t>596</t>
  </si>
  <si>
    <t>5917020020</t>
  </si>
  <si>
    <t>Průhledné části stěny výměna dílu z plexiskla. Poznámka: 1. V cenách jsou započteny náklady na naložení odpadu na dopravní prostředek. 2. V cenách nejsou obsaženy náklady na dodávku materiálu, dopravu výzisku a skládkovné.</t>
  </si>
  <si>
    <t>-144470561</t>
  </si>
  <si>
    <t>597</t>
  </si>
  <si>
    <t>5917045030</t>
  </si>
  <si>
    <t>Kolejnicový mazník s pohonem montáž. Poznámka: 1. V cenách jsou započteny náklady na demontáž, nebo montáž včetně doplnění mazníku mazivem, seřízení a zajištění funkčnosti. 2. V cenách nejsou obsaženy náklady na vrtání otvorů do kolejnice a dodávku materiálu.</t>
  </si>
  <si>
    <t>-641804082</t>
  </si>
  <si>
    <t>598</t>
  </si>
  <si>
    <t>5917045040</t>
  </si>
  <si>
    <t>Kolejnicový mazník s pohonem demontáž. Poznámka: 1. V cenách jsou započteny náklady na demontáž, nebo montáž včetně doplnění mazníku mazivem, seřízení a zajištění funkčnosti. 2. V cenách nejsou obsaženy náklady na vrtání otvorů do kolejnice a dodávku materiálu.</t>
  </si>
  <si>
    <t>-779778876</t>
  </si>
  <si>
    <t>599</t>
  </si>
  <si>
    <t>5917060010</t>
  </si>
  <si>
    <t>Sorpční textilie pro zachycení úkapů v koleji výměna. Poznámka: 1. V cenách jsou započteny náklady na manipulaci a naložení výzisku na dopravní prostředek. 2. V cenách nejsou obsaženy náklady na dodávku materiálu, dopravu a skládkovné.</t>
  </si>
  <si>
    <t>868270524</t>
  </si>
  <si>
    <t>600</t>
  </si>
  <si>
    <t>5917060020</t>
  </si>
  <si>
    <t>Sorpční textilie pro zachycení úkapů v koleji demontáž-vyjmutí. Poznámka: 1. V cenách jsou započteny náklady na manipulaci a naložení výzisku na dopravní prostředek. 2. V cenách nejsou obsaženy náklady na dodávku materiálu, dopravu a skládkovné.</t>
  </si>
  <si>
    <t>327999539</t>
  </si>
  <si>
    <t>601</t>
  </si>
  <si>
    <t>5917060030</t>
  </si>
  <si>
    <t>Sorpční textilie pro zachycení úkapů v koleji montáž-vložení. Poznámka: 1. V cenách jsou započteny náklady na manipulaci a naložení výzisku na dopravní prostředek. 2. V cenách nejsou obsaženy náklady na dodávku materiálu, dopravu a skládkovné.</t>
  </si>
  <si>
    <t>-1672734787</t>
  </si>
  <si>
    <t>602</t>
  </si>
  <si>
    <t>5917060040</t>
  </si>
  <si>
    <t>Sorpční textilie pro zachycení úkapů v koleji zřízení. Poznámka: 1. V cenách jsou započteny náklady na manipulaci a naložení výzisku na dopravní prostředek. 2. V cenách nejsou obsaženy náklady na dodávku materiálu, dopravu a skládkovné.</t>
  </si>
  <si>
    <t>-1062938552</t>
  </si>
  <si>
    <t>603</t>
  </si>
  <si>
    <t>5999005010</t>
  </si>
  <si>
    <t>Třídění spojovacích a upevňovacích součástí. Poznámka: 1. V cenách jsou započteny náklady na manipulaci, vytřídění a uložení materiálu na úložiště nebo do skladu.</t>
  </si>
  <si>
    <t>-1524695004</t>
  </si>
  <si>
    <t>604</t>
  </si>
  <si>
    <t>5999005020</t>
  </si>
  <si>
    <t>Třídění pražců a kolejnicových podpor. Poznámka: 1. V cenách jsou započteny náklady na manipulaci, vytřídění a uložení materiálu na úložiště nebo do skladu.</t>
  </si>
  <si>
    <t>-275000507</t>
  </si>
  <si>
    <t>605</t>
  </si>
  <si>
    <t>5999005030</t>
  </si>
  <si>
    <t>Třídění kolejnic. Poznámka: 1. V cenách jsou započteny náklady na manipulaci, vytřídění a uložení materiálu na úložiště nebo do skladu.</t>
  </si>
  <si>
    <t>-81763011</t>
  </si>
  <si>
    <t>606</t>
  </si>
  <si>
    <t>5999005040</t>
  </si>
  <si>
    <t>Třídění stožárů, návěstidel. Poznámka: 1. V cenách jsou započteny náklady na manipulaci, vytřídění a uložení materiálu na úložiště nebo do skladu.</t>
  </si>
  <si>
    <t>421522745</t>
  </si>
  <si>
    <t>607</t>
  </si>
  <si>
    <t>5999005050</t>
  </si>
  <si>
    <t>Třídění sloupů TV. Poznámka: 1. V cenách jsou započteny náklady na manipulaci, vytřídění a uložení materiálu na úložiště nebo do skladu.</t>
  </si>
  <si>
    <t>5601308</t>
  </si>
  <si>
    <t>608</t>
  </si>
  <si>
    <t>5999005060</t>
  </si>
  <si>
    <t>Třídění ostatního materiálu. Poznámka: 1. V cenách jsou započteny náklady na manipulaci, vytřídění a uložení materiálu na úložiště nebo do skladu.</t>
  </si>
  <si>
    <t>860706955</t>
  </si>
  <si>
    <t>609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</si>
  <si>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</si>
  <si>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</si>
  <si>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-1629210837</t>
  </si>
  <si>
    <t>610</t>
  </si>
  <si>
    <t>5999010020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</si>
  <si>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</si>
  <si>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-428609494</t>
  </si>
  <si>
    <t>611</t>
  </si>
  <si>
    <t>5999010030</t>
  </si>
  <si>
    <t>Vyjmutí a snesení konstrukcí nebo dílů hmotnosti přes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</si>
  <si>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1730037493</t>
  </si>
  <si>
    <t>612</t>
  </si>
  <si>
    <t>5999015010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</si>
  <si>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</si>
  <si>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-1855847819</t>
  </si>
  <si>
    <t>613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</si>
  <si>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</si>
  <si>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</si>
  <si>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31523262</t>
  </si>
  <si>
    <t>614</t>
  </si>
  <si>
    <t>5999015030</t>
  </si>
  <si>
    <t>Vložení konstrukcí nebo dílů hmotnosti přes 20 t. Poznámka: 1. V cenách jsou započteny náklady na vložení konstrukce podle technologického postupu, přeprava v místě technologické manipulace. Položka obsahuje náklady na práce v blízkosti trakčního vedení.</t>
  </si>
  <si>
    <t>142489648</t>
  </si>
  <si>
    <t>615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</si>
  <si>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</si>
  <si>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</si>
  <si>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91834770</t>
  </si>
  <si>
    <t>616</t>
  </si>
  <si>
    <t>7497351560</t>
  </si>
  <si>
    <t>Montáž přímého ukolejnění na elektrizovaných tratích nebo v kolejových obvodech</t>
  </si>
  <si>
    <t>165039405</t>
  </si>
  <si>
    <t>617</t>
  </si>
  <si>
    <t>7592007120</t>
  </si>
  <si>
    <t>Demontáž informačního bodu MIB 6</t>
  </si>
  <si>
    <t>-150970364</t>
  </si>
  <si>
    <t>618</t>
  </si>
  <si>
    <t>7592005120</t>
  </si>
  <si>
    <t>Montáž informačního bodu MIB 6 - uložení a připevnění na určené místo, seřízení, přezkoušení</t>
  </si>
  <si>
    <t>-2083206376</t>
  </si>
  <si>
    <t>619</t>
  </si>
  <si>
    <t>R111110010</t>
  </si>
  <si>
    <t>Demontáž zařízení Asdek</t>
  </si>
  <si>
    <t>kpl</t>
  </si>
  <si>
    <t>1388681563</t>
  </si>
  <si>
    <t>620</t>
  </si>
  <si>
    <t>R111110030</t>
  </si>
  <si>
    <t>Montáž zařízení Asdek</t>
  </si>
  <si>
    <t>-1099897256</t>
  </si>
  <si>
    <t>02 - Materiál (Sborník ÚOŽI 2023)</t>
  </si>
  <si>
    <t>M</t>
  </si>
  <si>
    <t>5955101000</t>
  </si>
  <si>
    <t>Kamenivo drcené štěrk frakce 31,5/63 třídy BI</t>
  </si>
  <si>
    <t>717263923</t>
  </si>
  <si>
    <t>5955101005</t>
  </si>
  <si>
    <t>Kamenivo drcené štěrk frakce 31,5/63 třídy min. BII</t>
  </si>
  <si>
    <t>804261040</t>
  </si>
  <si>
    <t>5955101010</t>
  </si>
  <si>
    <t>Kamenivo drcené štěrk frakce 31,5/63 třídy min. C</t>
  </si>
  <si>
    <t>-2127504407</t>
  </si>
  <si>
    <t>5955101025</t>
  </si>
  <si>
    <t>Kamenivo drcené drť frakce 4/8</t>
  </si>
  <si>
    <t>-56077489</t>
  </si>
  <si>
    <t>5955101030</t>
  </si>
  <si>
    <t>Kamenivo drcené drť frakce 8/16</t>
  </si>
  <si>
    <t>2008186477</t>
  </si>
  <si>
    <t>5956101000</t>
  </si>
  <si>
    <t>Pražec dřevěný příčný nevystrojený dub 2600x260x160 mm</t>
  </si>
  <si>
    <t>1717384949</t>
  </si>
  <si>
    <t>5956101010</t>
  </si>
  <si>
    <t>Pražec dřevěný příčný nevystrojený buk 2600x260x160 mm</t>
  </si>
  <si>
    <t>1094517913</t>
  </si>
  <si>
    <t>5956101020</t>
  </si>
  <si>
    <t xml:space="preserve">Pražec dřevěný příčný vystrojený   dub 2600x260x160 mm</t>
  </si>
  <si>
    <t>-355415934</t>
  </si>
  <si>
    <t>5956101030</t>
  </si>
  <si>
    <t xml:space="preserve">Pražec dřevěný příčný vystrojený   buk 2600x260x160 mm</t>
  </si>
  <si>
    <t>1459021929</t>
  </si>
  <si>
    <t>5956116000</t>
  </si>
  <si>
    <t>Pražce dřevěné výhybkové dub skupina 3 160x260</t>
  </si>
  <si>
    <t>1268078500</t>
  </si>
  <si>
    <t>5956119000</t>
  </si>
  <si>
    <t>Pražec dřevěný výhybkový dub skupina 3 2200x260x160</t>
  </si>
  <si>
    <t>1089706706</t>
  </si>
  <si>
    <t>5956119005</t>
  </si>
  <si>
    <t>Pražec dřevěný výhybkový dub skupina 3 2300x260x160</t>
  </si>
  <si>
    <t>-689478994</t>
  </si>
  <si>
    <t>5956119010</t>
  </si>
  <si>
    <t>Pražec dřevěný výhybkový dub skupina 3 2400x260x160</t>
  </si>
  <si>
    <t>-152986310</t>
  </si>
  <si>
    <t>5956119015</t>
  </si>
  <si>
    <t>Pražec dřevěný výhybkový dub skupina 3 2500x260x160</t>
  </si>
  <si>
    <t>647647551</t>
  </si>
  <si>
    <t>5956119020</t>
  </si>
  <si>
    <t>Pražec dřevěný výhybkový dub skupina 3 2600x260x160</t>
  </si>
  <si>
    <t>1140654369</t>
  </si>
  <si>
    <t>5956119025</t>
  </si>
  <si>
    <t>Pražec dřevěný výhybkový dub skupina 3 2700x260x160</t>
  </si>
  <si>
    <t>-592698002</t>
  </si>
  <si>
    <t>5956119030</t>
  </si>
  <si>
    <t>Pražec dřevěný výhybkový dub skupina 3 2800x260x160</t>
  </si>
  <si>
    <t>-253523887</t>
  </si>
  <si>
    <t>5956119035</t>
  </si>
  <si>
    <t>Pražec dřevěný výhybkový dub skupina 3 2900x260x160</t>
  </si>
  <si>
    <t>837123814</t>
  </si>
  <si>
    <t>5956119040</t>
  </si>
  <si>
    <t>Pražec dřevěný výhybkový dub skupina 3 3000x260x160</t>
  </si>
  <si>
    <t>-347944785</t>
  </si>
  <si>
    <t>5956119045</t>
  </si>
  <si>
    <t>Pražec dřevěný výhybkový dub skupina 3 3100x260x160</t>
  </si>
  <si>
    <t>-1214026843</t>
  </si>
  <si>
    <t>5956119050</t>
  </si>
  <si>
    <t>Pražec dřevěný výhybkový dub skupina 3 3200x260x160</t>
  </si>
  <si>
    <t>-707094901</t>
  </si>
  <si>
    <t>5956119055</t>
  </si>
  <si>
    <t>Pražec dřevěný výhybkový dub skupina 3 3300x260x160</t>
  </si>
  <si>
    <t>-2025540903</t>
  </si>
  <si>
    <t>5956119060</t>
  </si>
  <si>
    <t>Pražec dřevěný výhybkový dub skupina 3 3400x260x160</t>
  </si>
  <si>
    <t>57389976</t>
  </si>
  <si>
    <t>5956119065</t>
  </si>
  <si>
    <t>Pražec dřevěný výhybkový dub skupina 3 3500x260x160</t>
  </si>
  <si>
    <t>-369806857</t>
  </si>
  <si>
    <t>5956119070</t>
  </si>
  <si>
    <t>Pražec dřevěný výhybkový dub skupina 3 3600x260x160</t>
  </si>
  <si>
    <t>-941600037</t>
  </si>
  <si>
    <t>5956119075</t>
  </si>
  <si>
    <t>Pražec dřevěný výhybkový dub skupina 3 3700x260x160</t>
  </si>
  <si>
    <t>1919839555</t>
  </si>
  <si>
    <t>5956119080</t>
  </si>
  <si>
    <t>Pražec dřevěný výhybkový dub skupina 3 3800x260x160</t>
  </si>
  <si>
    <t>-840515863</t>
  </si>
  <si>
    <t>5956119085</t>
  </si>
  <si>
    <t>Pražec dřevěný výhybkový dub skupina 3 3900x260x160</t>
  </si>
  <si>
    <t>-603805611</t>
  </si>
  <si>
    <t>5956119090</t>
  </si>
  <si>
    <t>Pražec dřevěný výhybkový dub skupina 3 4000x260x160</t>
  </si>
  <si>
    <t>-423198315</t>
  </si>
  <si>
    <t>5956119095</t>
  </si>
  <si>
    <t>Pražec dřevěný výhybkový dub skupina 3 4100x260x160</t>
  </si>
  <si>
    <t>-933017197</t>
  </si>
  <si>
    <t>5956119100</t>
  </si>
  <si>
    <t>Pražec dřevěný výhybkový dub skupina 3 4200x260x160</t>
  </si>
  <si>
    <t>938116381</t>
  </si>
  <si>
    <t>5956119105</t>
  </si>
  <si>
    <t>Pražec dřevěný výhybkový dub skupina 3 4300x260x160</t>
  </si>
  <si>
    <t>-1074546042</t>
  </si>
  <si>
    <t>5956119110</t>
  </si>
  <si>
    <t>Pražec dřevěný výhybkový dub skupina 3 4400x260x160</t>
  </si>
  <si>
    <t>-1590280624</t>
  </si>
  <si>
    <t>5956119115</t>
  </si>
  <si>
    <t>Pražec dřevěný výhybkový dub skupina 3 4500x260x160</t>
  </si>
  <si>
    <t>-1980123168</t>
  </si>
  <si>
    <t>5956119120</t>
  </si>
  <si>
    <t>Pražec dřevěný výhybkový dub skupina 3 4600x260x160</t>
  </si>
  <si>
    <t>-698874075</t>
  </si>
  <si>
    <t>5956119125</t>
  </si>
  <si>
    <t>Pražec dřevěný výhybkový dub skupina 3 4700x260x160</t>
  </si>
  <si>
    <t>407765943</t>
  </si>
  <si>
    <t>5956119130</t>
  </si>
  <si>
    <t>Pražec dřevěný výhybkový dub skupina 3 4800x260x160</t>
  </si>
  <si>
    <t>1868031934</t>
  </si>
  <si>
    <t>5956119135</t>
  </si>
  <si>
    <t>Pražec dřevěný výhybkový dub skupina 3 4900x260x160</t>
  </si>
  <si>
    <t>-1452415650</t>
  </si>
  <si>
    <t>5956119140</t>
  </si>
  <si>
    <t>Pražec dřevěný výhybkový dub skupina 3 5000x260x160</t>
  </si>
  <si>
    <t>-795406569</t>
  </si>
  <si>
    <t>5956119145</t>
  </si>
  <si>
    <t>Pražec dřevěný výhybkový dub skupina 3 5100x260x160</t>
  </si>
  <si>
    <t>-874414744</t>
  </si>
  <si>
    <t>5956119150</t>
  </si>
  <si>
    <t>Pražec dřevěný výhybkový dub skupina 3 5200x260x160</t>
  </si>
  <si>
    <t>-338395005</t>
  </si>
  <si>
    <t>5956119155</t>
  </si>
  <si>
    <t>Pražec dřevěný výhybkový dub skupina 3 5300x260x160</t>
  </si>
  <si>
    <t>811243488</t>
  </si>
  <si>
    <t>5956119160</t>
  </si>
  <si>
    <t>Pražec dřevěný výhybkový dub skupina 3 5400x260x160</t>
  </si>
  <si>
    <t>1821097817</t>
  </si>
  <si>
    <t>5956119165</t>
  </si>
  <si>
    <t>Pražec dřevěný výhybkový dub skupina 3 5500x260x160</t>
  </si>
  <si>
    <t>-1901677089</t>
  </si>
  <si>
    <t>5956119170</t>
  </si>
  <si>
    <t>Pražec dřevěný výhybkový dub skupina 3 5600x260x160</t>
  </si>
  <si>
    <t>-55402207</t>
  </si>
  <si>
    <t>5956119175</t>
  </si>
  <si>
    <t>Pražec dřevěný výhybkový dub skupina 3 5700x260x160</t>
  </si>
  <si>
    <t>1915637142</t>
  </si>
  <si>
    <t>5956119180</t>
  </si>
  <si>
    <t>Pražec dřevěný výhybkový dub skupina 3 5800x260x160</t>
  </si>
  <si>
    <t>609734631</t>
  </si>
  <si>
    <t>5956119185</t>
  </si>
  <si>
    <t>Pražec dřevěný výhybkový dub skupina 3 5900x260x160</t>
  </si>
  <si>
    <t>1319072380</t>
  </si>
  <si>
    <t>5956119190</t>
  </si>
  <si>
    <t>Pražec dřevěný výhybkový dub skupina 3 6000x260x160</t>
  </si>
  <si>
    <t>601833035</t>
  </si>
  <si>
    <t>5956131000</t>
  </si>
  <si>
    <t>Vystrojení pražce dřevěného kolíčky do dřevěných pražců</t>
  </si>
  <si>
    <t>1640672801</t>
  </si>
  <si>
    <t>5956131005</t>
  </si>
  <si>
    <t>Vystrojení pražce dřevěného protištěpná destička pro pražec (105x210)</t>
  </si>
  <si>
    <t>-326628975</t>
  </si>
  <si>
    <t>5956140025</t>
  </si>
  <si>
    <t>Pražec betonový příčný vystrojený včetně kompletů tv. B 91S/1 (UIC)</t>
  </si>
  <si>
    <t>-1463105334</t>
  </si>
  <si>
    <t>5956140030</t>
  </si>
  <si>
    <t>Pražec betonový příčný vystrojený včetně kompletů tv. B 91S/2 (S)</t>
  </si>
  <si>
    <t>-1767602577</t>
  </si>
  <si>
    <t>5956140040</t>
  </si>
  <si>
    <t>Pražec betonový příčný vystrojený včetně kompletů tv. B03 (S)</t>
  </si>
  <si>
    <t>-1181885971</t>
  </si>
  <si>
    <t>5956140045</t>
  </si>
  <si>
    <t>Pražec betonový příčný vystrojený včetně kompletů tv. SB 8 P upevnění tuhé-ŽS4</t>
  </si>
  <si>
    <t>1509885746</t>
  </si>
  <si>
    <t>5956140050</t>
  </si>
  <si>
    <t>Pražec betonový příčný vystrojený včetně kompletů tv. SB 8 P upevnění pružné-Skl24</t>
  </si>
  <si>
    <t>-270551759</t>
  </si>
  <si>
    <t>5957110000</t>
  </si>
  <si>
    <t>Kolejnice tv. 60 E2, třídy R260</t>
  </si>
  <si>
    <t>1889771586</t>
  </si>
  <si>
    <t>5957110010</t>
  </si>
  <si>
    <t>Kolejnice tv. 60 E2, třídy R350HT</t>
  </si>
  <si>
    <t>-1188890231</t>
  </si>
  <si>
    <t>5957110020</t>
  </si>
  <si>
    <t>Kolejnice tv. R 65, třídy R260</t>
  </si>
  <si>
    <t>1933346785</t>
  </si>
  <si>
    <t>5957110030</t>
  </si>
  <si>
    <t>Kolejnice tv. 49 E 1, třídy R260</t>
  </si>
  <si>
    <t>-1130931950</t>
  </si>
  <si>
    <t>5957110040</t>
  </si>
  <si>
    <t>Kolejnice tv. 49 E 1, třídy R350HT</t>
  </si>
  <si>
    <t>1564887582</t>
  </si>
  <si>
    <t>5958107000</t>
  </si>
  <si>
    <t>Šroub spojkový M24 x 120 mm</t>
  </si>
  <si>
    <t>-433690638</t>
  </si>
  <si>
    <t>5958107005</t>
  </si>
  <si>
    <t>Šroub spojkový M24 x 140 mm</t>
  </si>
  <si>
    <t>425614464</t>
  </si>
  <si>
    <t>5958107020</t>
  </si>
  <si>
    <t>Šroub výhybkový M24 x 75 mm</t>
  </si>
  <si>
    <t>1044057537</t>
  </si>
  <si>
    <t>5958107025</t>
  </si>
  <si>
    <t>Šroub výhybkový M24 x 85 mm</t>
  </si>
  <si>
    <t>305263542</t>
  </si>
  <si>
    <t>5958116000</t>
  </si>
  <si>
    <t>Matice M24</t>
  </si>
  <si>
    <t>699913261</t>
  </si>
  <si>
    <t>5958116005</t>
  </si>
  <si>
    <t>Matice M22</t>
  </si>
  <si>
    <t>344368411</t>
  </si>
  <si>
    <t>5958119000</t>
  </si>
  <si>
    <t>Šroub zápustný s nosem M20x75 mm</t>
  </si>
  <si>
    <t>-21395265</t>
  </si>
  <si>
    <t>5958119005</t>
  </si>
  <si>
    <t>Šroub zápustný s nosem M22x75 mm</t>
  </si>
  <si>
    <t>675249008</t>
  </si>
  <si>
    <t>5958119010</t>
  </si>
  <si>
    <t>Šroub zápustný s nosem M22x105 mm</t>
  </si>
  <si>
    <t>224185476</t>
  </si>
  <si>
    <t>5958119015</t>
  </si>
  <si>
    <t>Šroub zápustný s nosem M24x80 mm</t>
  </si>
  <si>
    <t>1771818929</t>
  </si>
  <si>
    <t>5958119020</t>
  </si>
  <si>
    <t>Šroub zápustný s nosem M24x100 mm</t>
  </si>
  <si>
    <t>309249272</t>
  </si>
  <si>
    <t>5958125005</t>
  </si>
  <si>
    <t>Komplety s antikorozní úpravou Skl 24 (svěrka Skl24, šroub RS0, matice M22, podložka Uls6)</t>
  </si>
  <si>
    <t>583420826</t>
  </si>
  <si>
    <t>5958125010</t>
  </si>
  <si>
    <t>Komplety s antikorozní úpravou ŽS 4 (svěrka ŽS4, šroub RS 1, matice M24, podložka Fe6)</t>
  </si>
  <si>
    <t>2041142428</t>
  </si>
  <si>
    <t>5958128000</t>
  </si>
  <si>
    <t>Komplety Skl 14 (svěrka Skl 14, vrtule R1,podložka Uls7)</t>
  </si>
  <si>
    <t>-2104383106</t>
  </si>
  <si>
    <t>5958128005</t>
  </si>
  <si>
    <t>Komplety Skl 24 (šroub RS 0, matice M 22, podložka Uls 6)</t>
  </si>
  <si>
    <t>-2025462798</t>
  </si>
  <si>
    <t>5958128010</t>
  </si>
  <si>
    <t>Komplety ŽS 4 (šroub RS 1, matice M 24, podložka Fe6, svěrka ŽS4)</t>
  </si>
  <si>
    <t>-1455140891</t>
  </si>
  <si>
    <t>5958134000</t>
  </si>
  <si>
    <t>Součásti upevňovací svěrka Skl 1K</t>
  </si>
  <si>
    <t>740165958</t>
  </si>
  <si>
    <t>5958134010</t>
  </si>
  <si>
    <t>Součásti upevňovací svěrka Skl 14</t>
  </si>
  <si>
    <t>-520541284</t>
  </si>
  <si>
    <t>5958134020</t>
  </si>
  <si>
    <t>Součásti upevňovací svěrka Skl 24</t>
  </si>
  <si>
    <t>8972294</t>
  </si>
  <si>
    <t>5958134025</t>
  </si>
  <si>
    <t>Součásti upevňovací svěrka ŽS 4</t>
  </si>
  <si>
    <t>768148214</t>
  </si>
  <si>
    <t>5958134035</t>
  </si>
  <si>
    <t>Součásti upevňovací svěrka VT2</t>
  </si>
  <si>
    <t>-1884776062</t>
  </si>
  <si>
    <t>5958134040</t>
  </si>
  <si>
    <t>Součásti upevňovací kroužek pružný dvojitý Fe 6</t>
  </si>
  <si>
    <t>743597196</t>
  </si>
  <si>
    <t>5958134041</t>
  </si>
  <si>
    <t>Součásti upevňovací šroub svěrkový T5</t>
  </si>
  <si>
    <t>1534393398</t>
  </si>
  <si>
    <t>5958134042</t>
  </si>
  <si>
    <t>Součásti upevňovací šroub svěrkový T10 M24x80</t>
  </si>
  <si>
    <t>-1949354320</t>
  </si>
  <si>
    <t>5958134043</t>
  </si>
  <si>
    <t>Součásti upevňovací šroub svěrkový RS 0 (M22x70)</t>
  </si>
  <si>
    <t>2068747121</t>
  </si>
  <si>
    <t>5958134044</t>
  </si>
  <si>
    <t>Součásti upevňovací šroub svěrkový RS 1 (M24x80)</t>
  </si>
  <si>
    <t>1813061095</t>
  </si>
  <si>
    <t>5958134045</t>
  </si>
  <si>
    <t>Součásti upevňovací šroub svěrkový RS 2 (M24x87)</t>
  </si>
  <si>
    <t>-543789472</t>
  </si>
  <si>
    <t>5958134075</t>
  </si>
  <si>
    <t>Součásti upevňovací vrtule R1(145)</t>
  </si>
  <si>
    <t>-962189751</t>
  </si>
  <si>
    <t>5958134080</t>
  </si>
  <si>
    <t>Součásti upevňovací vrtule R2 (160)</t>
  </si>
  <si>
    <t>876220671</t>
  </si>
  <si>
    <t>5958134085</t>
  </si>
  <si>
    <t>Součásti upevňovací vrtule R3 (180)</t>
  </si>
  <si>
    <t>-418158569</t>
  </si>
  <si>
    <t>5958134110</t>
  </si>
  <si>
    <t>Součásti upevňovací matice M22</t>
  </si>
  <si>
    <t>-206794168</t>
  </si>
  <si>
    <t>5958134115</t>
  </si>
  <si>
    <t>Součásti upevňovací matice M24</t>
  </si>
  <si>
    <t>-737140731</t>
  </si>
  <si>
    <t>5958134120</t>
  </si>
  <si>
    <t>Součásti upevňovací matice M24 samojistná</t>
  </si>
  <si>
    <t>-973471583</t>
  </si>
  <si>
    <t>5958134125</t>
  </si>
  <si>
    <t>Součásti upevňovací podložka Uls 6</t>
  </si>
  <si>
    <t>1431178350</t>
  </si>
  <si>
    <t>5958134130</t>
  </si>
  <si>
    <t>Součásti upevňovací podložka Uls 7</t>
  </si>
  <si>
    <t>-1875533559</t>
  </si>
  <si>
    <t>5958140000</t>
  </si>
  <si>
    <t>Podkladnice žebrová tv. S4</t>
  </si>
  <si>
    <t>-168282931</t>
  </si>
  <si>
    <t>5958140005</t>
  </si>
  <si>
    <t>Podkladnice žebrová tv. S4pl</t>
  </si>
  <si>
    <t>626087512</t>
  </si>
  <si>
    <t>5958140015</t>
  </si>
  <si>
    <t>Podkladnice žebrová tv. R4</t>
  </si>
  <si>
    <t>672248449</t>
  </si>
  <si>
    <t>5958140020</t>
  </si>
  <si>
    <t>Podkladnice žebrová tv. U60 (R4pl)</t>
  </si>
  <si>
    <t>1898866796</t>
  </si>
  <si>
    <t>5958155000</t>
  </si>
  <si>
    <t>Úhlové vodicí vložky Wfp 14K 600 základní 12</t>
  </si>
  <si>
    <t>-2048393507</t>
  </si>
  <si>
    <t>5958155035</t>
  </si>
  <si>
    <t>Úhlové vodicí vložky Wfp 14K NT</t>
  </si>
  <si>
    <t>945468370</t>
  </si>
  <si>
    <t>5958158005</t>
  </si>
  <si>
    <t>Podložka pryžová pod patu kolejnice S49 183/126/6</t>
  </si>
  <si>
    <t>891914337</t>
  </si>
  <si>
    <t>5958158020</t>
  </si>
  <si>
    <t>Podložka pryžová pod patu kolejnice R65 183/151/6</t>
  </si>
  <si>
    <t>1457847014</t>
  </si>
  <si>
    <t>5958158025</t>
  </si>
  <si>
    <t>Podložka pryžová pod patu kolejnice WS7 149x152x7 (Vossloh)</t>
  </si>
  <si>
    <t>-225178085</t>
  </si>
  <si>
    <t>5958158030</t>
  </si>
  <si>
    <t>Podložka pryžová pod patu kolejnice WU 7 174x152x7 (Vossloh)</t>
  </si>
  <si>
    <t>1313332959</t>
  </si>
  <si>
    <t>5958158060</t>
  </si>
  <si>
    <t>Podložka polyetylenová pod podkladnici 330/170/2 (tv. T5)</t>
  </si>
  <si>
    <t>-1962538511</t>
  </si>
  <si>
    <t>5958158065</t>
  </si>
  <si>
    <t>Podložka polyetylenová pod podkladnici 430/130/2 (ŽT)</t>
  </si>
  <si>
    <t>-1054610636</t>
  </si>
  <si>
    <t>5958158070</t>
  </si>
  <si>
    <t>Podložka polyetylenová pod podkladnici 380/160/2 (S4, R4)</t>
  </si>
  <si>
    <t>-559286881</t>
  </si>
  <si>
    <t>5958173000</t>
  </si>
  <si>
    <t>Polyetylenové pásy v kotoučích</t>
  </si>
  <si>
    <t>-1354719411</t>
  </si>
  <si>
    <t>5958179010</t>
  </si>
  <si>
    <t>Hmoždinka excentrická plnoprofilová regenerační vložka</t>
  </si>
  <si>
    <t>418199694</t>
  </si>
  <si>
    <t>5958179015</t>
  </si>
  <si>
    <t>Hmoždinka dělená regenerační vložka DRV-1Z</t>
  </si>
  <si>
    <t>1502763575</t>
  </si>
  <si>
    <t>5960101010</t>
  </si>
  <si>
    <t>Pražcové kotvy TDHB pro pražec betonový SB 6</t>
  </si>
  <si>
    <t>1621043398</t>
  </si>
  <si>
    <t>5960101015</t>
  </si>
  <si>
    <t>Pražcové kotvy TDHB pro pražec betonový SB 5</t>
  </si>
  <si>
    <t>2125934990</t>
  </si>
  <si>
    <t>5967116000</t>
  </si>
  <si>
    <t>Tuk do mazníků KL - trim Al</t>
  </si>
  <si>
    <t>kg</t>
  </si>
  <si>
    <t>1564788705</t>
  </si>
  <si>
    <t>03 - Mazníky - práce a materiál (nesborníkové položky)</t>
  </si>
  <si>
    <t>5917035010R</t>
  </si>
  <si>
    <t>Údržba kolejnicového mazníku s pohonem doplnění maziva. Poznámka: 1. V cenách jsou započteny náklady na doplnění mazníku mazivem, natlakování a kontrolu funkčnosti a/nebo výměnu lišty a seřízení aplikace maziva. 2. V cenách nejsou obsaženy náklady na dodávku materiálu.</t>
  </si>
  <si>
    <t>-1952815811</t>
  </si>
  <si>
    <t>5967113105R</t>
  </si>
  <si>
    <t>Náhr. díly mazník kolejnicový solární Sítko filtru</t>
  </si>
  <si>
    <t>ks</t>
  </si>
  <si>
    <t>-1891785186</t>
  </si>
  <si>
    <t>5917040007R</t>
  </si>
  <si>
    <t>Náhr. díly mazník kolejnicový solární Sítko filtru montáž</t>
  </si>
  <si>
    <t>-438673637</t>
  </si>
  <si>
    <t>5917040008R</t>
  </si>
  <si>
    <t>Náhr. díly mazník kolejnicový solární Sítko filtru demontáž</t>
  </si>
  <si>
    <t>1144495744</t>
  </si>
  <si>
    <t>5967113106R</t>
  </si>
  <si>
    <t>Náhr. díly mazník kolejnicový solární Přívodní hadice krátká L=4m</t>
  </si>
  <si>
    <t>2126486240</t>
  </si>
  <si>
    <t>5917040009R</t>
  </si>
  <si>
    <t>Náhr. díly mazník kolejnicový solární Přívodní hadice krátká L=4m montáž</t>
  </si>
  <si>
    <t>-606574957</t>
  </si>
  <si>
    <t>5917040010R</t>
  </si>
  <si>
    <t>Náhr. díly mazník kolejnicový solární Přívodní hadice krátká L=4m demontáž</t>
  </si>
  <si>
    <t>803580420</t>
  </si>
  <si>
    <t>5967113107R</t>
  </si>
  <si>
    <t>Náhr. díly mazník kolejnicový solární Přívodní hadice dlouhá L=5,5m</t>
  </si>
  <si>
    <t>-334180439</t>
  </si>
  <si>
    <t>5917040011R</t>
  </si>
  <si>
    <t>Náhr. díly mazník kolejnicový solární Přívodní hadice dlouhá L=5,5m montáž</t>
  </si>
  <si>
    <t>-1414856435</t>
  </si>
  <si>
    <t>5917040012R</t>
  </si>
  <si>
    <t>Náhr. díly mazník kolejnicový solární Přívodní hadice dlouhá L=5,5m demontáž</t>
  </si>
  <si>
    <t>555127350</t>
  </si>
  <si>
    <t>5967113108R</t>
  </si>
  <si>
    <t>Náhr. díly mazník kolejnicový solární Distribuční hadička</t>
  </si>
  <si>
    <t>201740896</t>
  </si>
  <si>
    <t>5917040013R</t>
  </si>
  <si>
    <t>Náhr. díly mazník kolejnicový solární Distribuční hadička montáž</t>
  </si>
  <si>
    <t>1161224271</t>
  </si>
  <si>
    <t>5917040014R</t>
  </si>
  <si>
    <t>Náhr. díly mazník kolejnicový solární Distribuční hadička demontáž</t>
  </si>
  <si>
    <t>1710160100</t>
  </si>
  <si>
    <t>5967113111R</t>
  </si>
  <si>
    <t>Náhr. díly mazník kolejnicový solární Zdroj napájení</t>
  </si>
  <si>
    <t>-873988538</t>
  </si>
  <si>
    <t>5917040019R</t>
  </si>
  <si>
    <t>Náhr. díly mazník kolejnicový solární Zdroj napájení montáž</t>
  </si>
  <si>
    <t>1572464418</t>
  </si>
  <si>
    <t>5917040020R</t>
  </si>
  <si>
    <t>Náhr. díly mazník kolejnicový solární Zdroj napájení demontáž</t>
  </si>
  <si>
    <t>1285364640</t>
  </si>
  <si>
    <t>5967113113R</t>
  </si>
  <si>
    <t>Náhr. díly mazník kolejnicový solární Řídicí jednotka ERC-RG10</t>
  </si>
  <si>
    <t>682370280</t>
  </si>
  <si>
    <t>5917040023R</t>
  </si>
  <si>
    <t>Náhr. díly mazník kolejnicový solární Řídicí jednotka ERC-RG10 montáž</t>
  </si>
  <si>
    <t>-1197759492</t>
  </si>
  <si>
    <t>5917040024R</t>
  </si>
  <si>
    <t>Náhr. díly mazník kolejnicový solární Řídicí jednotka ERC-RG10 demontáž</t>
  </si>
  <si>
    <t>724160509</t>
  </si>
  <si>
    <t>5967113114R</t>
  </si>
  <si>
    <t>Náhr. díly mazník kolejnicový solární Akumulátor</t>
  </si>
  <si>
    <t>-339110901</t>
  </si>
  <si>
    <t>5917040025R</t>
  </si>
  <si>
    <t>Náhr. díly mazník kolejnicový solární Akumulátor montáž</t>
  </si>
  <si>
    <t>805611444</t>
  </si>
  <si>
    <t>5917040026R</t>
  </si>
  <si>
    <t>Náhr. díly mazník kolejnicový solární Akumulátor demontáž</t>
  </si>
  <si>
    <t>119702845</t>
  </si>
  <si>
    <t>5967113122R</t>
  </si>
  <si>
    <t>Náhr. díly mazník kolejnicový solární Kryt senzoru s držákem komplet UIC60, R65</t>
  </si>
  <si>
    <t>-747043027</t>
  </si>
  <si>
    <t>5917040041R</t>
  </si>
  <si>
    <t>Náhr. díly mazník kolejnicový solární Kryt senzoru s držákem komplet UIC60, R65 montáž</t>
  </si>
  <si>
    <t>223146451</t>
  </si>
  <si>
    <t>5917040042R</t>
  </si>
  <si>
    <t>Náhr. díly mazník kolejnicový solární Kryt senzoru s držákem komplet UIC60, R65 demontáž</t>
  </si>
  <si>
    <t>628682078</t>
  </si>
  <si>
    <t>5967113123R</t>
  </si>
  <si>
    <t>Náhr. díly mazník kolejnicový solární Kryt senzoru s držákem komplet S49, S54</t>
  </si>
  <si>
    <t>-2045790877</t>
  </si>
  <si>
    <t>5917040043R</t>
  </si>
  <si>
    <t>Náhr. díly mazník kolejnicový solární Kryt senzoru s držákem komplet S49, S54 montáž</t>
  </si>
  <si>
    <t>-1179780548</t>
  </si>
  <si>
    <t>5917040044R</t>
  </si>
  <si>
    <t>Náhr. díly mazník kolejnicový solární Kryt senzoru s držákem komplet S49, S54 demontáž</t>
  </si>
  <si>
    <t>-583524251</t>
  </si>
  <si>
    <t>5967113124R</t>
  </si>
  <si>
    <t>Náhr. díly mazník kolejnicový solární Čidlo senzoru (bez držáku)</t>
  </si>
  <si>
    <t>-243437295</t>
  </si>
  <si>
    <t>5917040045R</t>
  </si>
  <si>
    <t>Náhr. díly mazník kolejnicový solární Čidlo senzoru (bez držáku) montáž</t>
  </si>
  <si>
    <t>2105954712</t>
  </si>
  <si>
    <t>5917040046R</t>
  </si>
  <si>
    <t>Náhr. díly mazník kolejnicový solární Čidlo senzoru (bez držáku) demontáž</t>
  </si>
  <si>
    <t>-666086523</t>
  </si>
  <si>
    <t>5967113125R</t>
  </si>
  <si>
    <t>Náhr. díly mazník kolejnicový solární Kabel senzoru L=6,0m</t>
  </si>
  <si>
    <t>-1674616051</t>
  </si>
  <si>
    <t>5917040047R</t>
  </si>
  <si>
    <t>Náhr. díly mazník kolejnicový solární Kabel senzoru L=6,0m montáž</t>
  </si>
  <si>
    <t>-717309721</t>
  </si>
  <si>
    <t>5917040048R</t>
  </si>
  <si>
    <t>Náhr. díly mazník kolejnicový solární Kabel senzoru L=6,0m demontáž</t>
  </si>
  <si>
    <t>-1821446677</t>
  </si>
  <si>
    <t>5967113126R</t>
  </si>
  <si>
    <t>Náhr. díly mazník kolejnicový solární Kabel senzoru L=10,0m</t>
  </si>
  <si>
    <t>-386224331</t>
  </si>
  <si>
    <t>5917040049R</t>
  </si>
  <si>
    <t>Náhr. díly mazník kolejnicový solární Kabel senzoru L=10,0m montáž</t>
  </si>
  <si>
    <t>1481030252</t>
  </si>
  <si>
    <t>5917040050R</t>
  </si>
  <si>
    <t>Náhr. díly mazník kolejnicový solární Kabel senzoru L=10,0m demontáž</t>
  </si>
  <si>
    <t>-160001246</t>
  </si>
  <si>
    <t>5967113127R</t>
  </si>
  <si>
    <t>Náhr. díly mazník kolejnicový solární Mazací lišta s distributorem (bez držáku)</t>
  </si>
  <si>
    <t>-1888298702</t>
  </si>
  <si>
    <t>5917040051R</t>
  </si>
  <si>
    <t>Náhr. díly mazník kolejnicový solární Mazací lišta s distributorem (bez držáku) montáž</t>
  </si>
  <si>
    <t>1233079461</t>
  </si>
  <si>
    <t>5917040052R</t>
  </si>
  <si>
    <t>Náhr. díly mazník kolejnicový solární Mazací lišta s distributorem (bez držáku) demontáž</t>
  </si>
  <si>
    <t>-1393661306</t>
  </si>
  <si>
    <t>5967113128R</t>
  </si>
  <si>
    <t>Náhr. díly mazník kolejnicový solární Držák mazací lišty S49, S54</t>
  </si>
  <si>
    <t>-1806695568</t>
  </si>
  <si>
    <t>5917040053R</t>
  </si>
  <si>
    <t>Náhr. díly mazník kolejnicový solární Držák mazací lišty S49, S54 montáž</t>
  </si>
  <si>
    <t>-1086918770</t>
  </si>
  <si>
    <t>5917040054R</t>
  </si>
  <si>
    <t>Náhr. díly mazník kolejnicový solární Držák mazací lišty S49, S54 demontáž</t>
  </si>
  <si>
    <t>-699645580</t>
  </si>
  <si>
    <t>5967113129R</t>
  </si>
  <si>
    <t>Náhr. díly mazník kolejnicový solární Držák mazací lišty UIC60</t>
  </si>
  <si>
    <t>208331351</t>
  </si>
  <si>
    <t>5917040055R</t>
  </si>
  <si>
    <t>Náhr. díly mazník kolejnicový solární Držák mazací lišty UIC60 montáž</t>
  </si>
  <si>
    <t>1757943754</t>
  </si>
  <si>
    <t>5917040056R</t>
  </si>
  <si>
    <t>Náhr. díly mazník kolejnicový solární Držák mazací lišty UIC60 demontáž</t>
  </si>
  <si>
    <t>599975187</t>
  </si>
  <si>
    <t>5967113130R</t>
  </si>
  <si>
    <t>Náhr. díly mazník kolejnicový solární Držák mazací lišty R65</t>
  </si>
  <si>
    <t>379841841</t>
  </si>
  <si>
    <t>5917040057R</t>
  </si>
  <si>
    <t>Náhr. díly mazník kolejnicový solární Držák mazací lišty R65 montáž</t>
  </si>
  <si>
    <t>-1528426153</t>
  </si>
  <si>
    <t>5917040058R</t>
  </si>
  <si>
    <t>Náhr. díly mazník kolejnicový solární Držák mazací lišty R65 demontáž</t>
  </si>
  <si>
    <t>-1109749362</t>
  </si>
  <si>
    <t>5967113131R</t>
  </si>
  <si>
    <t>Náhr. díly mazník kolejnicový solární Čerpadlo - EP</t>
  </si>
  <si>
    <t>-2102241919</t>
  </si>
  <si>
    <t>5917040059R</t>
  </si>
  <si>
    <t>Náhr. díly mazník kolejnicový solární Čerpadlo - EP montáž</t>
  </si>
  <si>
    <t>-1509007550</t>
  </si>
  <si>
    <t>5917040060R</t>
  </si>
  <si>
    <t>Náhr. díly mazník kolejnicový solární Čerpadlo - EP demontáž</t>
  </si>
  <si>
    <t>-1285865769</t>
  </si>
  <si>
    <t>5967113132R</t>
  </si>
  <si>
    <t>Náhr. díly mazník kolejnicový solární Motorový pohon</t>
  </si>
  <si>
    <t>-851920752</t>
  </si>
  <si>
    <t>5917040061R</t>
  </si>
  <si>
    <t>Náhr. díly mazník kolejnicový solární Motorový pohon montáž</t>
  </si>
  <si>
    <t>-910542366</t>
  </si>
  <si>
    <t>5917040062R</t>
  </si>
  <si>
    <t>Náhr. díly mazník kolejnicový solární Motorový pohon demontáž</t>
  </si>
  <si>
    <t>463040866</t>
  </si>
  <si>
    <t>5967113134R</t>
  </si>
  <si>
    <t>Náhr. díly mazník kolejnicový solární Čerpadlo - BP</t>
  </si>
  <si>
    <t>1008435512</t>
  </si>
  <si>
    <t>5917040065R</t>
  </si>
  <si>
    <t>Náhr. díly mazník kolejnicový solární Čerpadlo - BP montáž</t>
  </si>
  <si>
    <t>-1383467072</t>
  </si>
  <si>
    <t>5917040066R</t>
  </si>
  <si>
    <t>Náhr. díly mazník kolejnicový solární Čerpadlo - BP demontáž</t>
  </si>
  <si>
    <t>2110567616</t>
  </si>
  <si>
    <t>5967113135R</t>
  </si>
  <si>
    <t>Náhr. díly mazník kolejnicový solární Čerpadlo - BP renovované</t>
  </si>
  <si>
    <t>378303102</t>
  </si>
  <si>
    <t>5917040067R</t>
  </si>
  <si>
    <t>Náhr. díly mazník kolejnicový solární Čerpadlo - BP renovované montáž</t>
  </si>
  <si>
    <t>1826265104</t>
  </si>
  <si>
    <t>5917040068R</t>
  </si>
  <si>
    <t>Náhr. díly mazník kolejnicový solární Čerpadlo - BP renovované demontáž</t>
  </si>
  <si>
    <t>1912942840</t>
  </si>
  <si>
    <t>5967113136R</t>
  </si>
  <si>
    <t>Náhr. díly mazník kolejnicový solární Pohonná jednotka s podestou a tlumiči</t>
  </si>
  <si>
    <t>-83319094</t>
  </si>
  <si>
    <t>5917040069R</t>
  </si>
  <si>
    <t>Náhr. díly mazník kolejnicový solární Pohonná jednotka s podestou a tlumiči montáž</t>
  </si>
  <si>
    <t>-709069777</t>
  </si>
  <si>
    <t>5917040070R</t>
  </si>
  <si>
    <t>Náhr. díly mazník kolejnicový solární Pohonná jednotka s podestou a tlumiči demontáž</t>
  </si>
  <si>
    <t>-233986188</t>
  </si>
  <si>
    <t>5967113137R</t>
  </si>
  <si>
    <t>Náhr. díly mazník kolejnicový solární Indukční senzor pohonné jednotky</t>
  </si>
  <si>
    <t>-57281674</t>
  </si>
  <si>
    <t>5917040071R</t>
  </si>
  <si>
    <t>Náhr. díly mazník kolejnicový solární Indukční senzor pohonné jednotky montáž</t>
  </si>
  <si>
    <t>-37760632</t>
  </si>
  <si>
    <t>5917040072R</t>
  </si>
  <si>
    <t>Náhr. díly mazník kolejnicový solární Indukční senzor pohonné jednotky demontáž</t>
  </si>
  <si>
    <t>-1425434124</t>
  </si>
  <si>
    <t>5917040074R</t>
  </si>
  <si>
    <t>základní hodinová sazba - odborný servis/oprava</t>
  </si>
  <si>
    <t>-802097940</t>
  </si>
  <si>
    <t>VV</t>
  </si>
  <si>
    <t>3*2</t>
  </si>
  <si>
    <t>5917040073R</t>
  </si>
  <si>
    <t>odborný servisní zásah - pravidelný čtvrtletní servis</t>
  </si>
  <si>
    <t>-1187544668</t>
  </si>
  <si>
    <t>3*4</t>
  </si>
  <si>
    <t>5917040075R</t>
  </si>
  <si>
    <t>cestovné - sazba/km</t>
  </si>
  <si>
    <t>1024</t>
  </si>
  <si>
    <t>537072621</t>
  </si>
  <si>
    <t>15*100</t>
  </si>
  <si>
    <t>04 - Doplnění k zemním pracím a přejezdům (Katalog ÚRS 2023)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</si>
  <si>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</si>
  <si>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</si>
  <si>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</si>
  <si>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</si>
  <si>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  99 - Přesuny hmot a suti</t>
  </si>
  <si>
    <t>HSV</t>
  </si>
  <si>
    <t>Práce a dodávky HSV</t>
  </si>
  <si>
    <t>Zemní práce</t>
  </si>
  <si>
    <t>113107112</t>
  </si>
  <si>
    <t>Odstranění podkladů nebo krytů ručně s přemístěním hmot na skládku na vzdálenost do 3 m nebo s naložením na dopravní prostředek z kameniva těženého, o tl. vrstvy přes 100 do 200 mm</t>
  </si>
  <si>
    <t>CS ÚRS 2023 02</t>
  </si>
  <si>
    <t>1415118974</t>
  </si>
  <si>
    <t>Online PSC</t>
  </si>
  <si>
    <t>https://podminky.urs.cz/item/CS_URS_2023_02/113107112</t>
  </si>
  <si>
    <t>113107113</t>
  </si>
  <si>
    <t>Odstranění podkladů nebo krytů ručně s přemístěním hmot na skládku na vzdálenost do 3 m nebo s naložením na dopravní prostředek z kameniva těženého, o tl. vrstvy přes 200 do 300 mm</t>
  </si>
  <si>
    <t>-1424698751</t>
  </si>
  <si>
    <t>https://podminky.urs.cz/item/CS_URS_2023_02/113107113</t>
  </si>
  <si>
    <t>113107143</t>
  </si>
  <si>
    <t>Odstranění podkladů nebo krytů ručně s přemístěním hmot na skládku na vzdálenost do 3 m nebo s naložením na dopravní prostředek živičných, o tl. vrstvy přes 100 do 150 mm</t>
  </si>
  <si>
    <t>114709685</t>
  </si>
  <si>
    <t>https://podminky.urs.cz/item/CS_URS_2023_02/113107143</t>
  </si>
  <si>
    <t>113107144</t>
  </si>
  <si>
    <t>Odstranění podkladů nebo krytů ručně s přemístěním hmot na skládku na vzdálenost do 3 m nebo s naložením na dopravní prostředek živičných, o tl. vrstvy přes 150 do 200 mm</t>
  </si>
  <si>
    <t>-1774832085</t>
  </si>
  <si>
    <t>https://podminky.urs.cz/item/CS_URS_2023_02/113107144</t>
  </si>
  <si>
    <t>113154113</t>
  </si>
  <si>
    <t>Frézování živičného podkladu nebo krytu s naložením na dopravní prostředek plochy do 500 m2 bez překážek v trase pruhu šířky do 0,5 m, tloušťky vrstvy 50 mm</t>
  </si>
  <si>
    <t>-934502661</t>
  </si>
  <si>
    <t>https://podminky.urs.cz/item/CS_URS_2023_02/113154113</t>
  </si>
  <si>
    <t>113154114</t>
  </si>
  <si>
    <t>Frézování živičného podkladu nebo krytu s naložením na dopravní prostředek plochy do 500 m2 bez překážek v trase pruhu šířky do 0,5 m, tloušťky vrstvy 100 mm</t>
  </si>
  <si>
    <t>-428674023</t>
  </si>
  <si>
    <t>https://podminky.urs.cz/item/CS_URS_2023_02/113154114</t>
  </si>
  <si>
    <t>131212501</t>
  </si>
  <si>
    <t>Hloubení jamek pro spodní stavbu železnic ručně pro sloupky zábradlí, značky, apod. objemu do 0,5 m3 s odhozením výkopku nebo naložením na dopravní prostředek v hornině třídy těžitelnosti I skupiny 3 soudržných</t>
  </si>
  <si>
    <t>1572392678</t>
  </si>
  <si>
    <t>https://podminky.urs.cz/item/CS_URS_2023_02/131212501</t>
  </si>
  <si>
    <t>131212502</t>
  </si>
  <si>
    <t>Hloubení jamek pro spodní stavbu železnic ručně pro sloupky zábradlí, značky, apod. objemu do 0,5 m3 s odhozením výkopku nebo naložením na dopravní prostředek v hornině třídy těžitelnosti I skupiny 3 nesoudržných</t>
  </si>
  <si>
    <t>430047213</t>
  </si>
  <si>
    <t>https://podminky.urs.cz/item/CS_URS_2023_02/131212502</t>
  </si>
  <si>
    <t>131312501</t>
  </si>
  <si>
    <t>Hloubení jamek pro spodní stavbu železnic ručně pro sloupky zábradlí, značky, apod. objemu do 0,5 m3 s odhozením výkopku nebo naložením na dopravní prostředek v hornině třídy těžitelnosti II skupiny 4 soudržných</t>
  </si>
  <si>
    <t>-1347308429</t>
  </si>
  <si>
    <t>https://podminky.urs.cz/item/CS_URS_2023_02/131312501</t>
  </si>
  <si>
    <t>132212601</t>
  </si>
  <si>
    <t>Hloubení rýh vedle kolejí šířky do 800 mm ručně zapažených i nezapažených, hloubky do 1,5 m objemu do 2 m3 v hornině třídy těžitelnosti I skupiny 3</t>
  </si>
  <si>
    <t>-272401322</t>
  </si>
  <si>
    <t>https://podminky.urs.cz/item/CS_URS_2023_02/132212601</t>
  </si>
  <si>
    <t>132312601</t>
  </si>
  <si>
    <t>Hloubení rýh vedle kolejí šířky do 800 mm ručně zapažených i nezapažených, hloubky do 1,5 m objemu do 2 m3 v hornině třídy těžitelnosti II skupiny 4</t>
  </si>
  <si>
    <t>293031689</t>
  </si>
  <si>
    <t>https://podminky.urs.cz/item/CS_URS_2023_02/132312601</t>
  </si>
  <si>
    <t>174101101</t>
  </si>
  <si>
    <t>Zásyp sypaninou z jakékoliv horniny strojně s uložením výkopku ve vrstvách se zhutněním jam, šachet, rýh nebo kolem objektů v těchto vykopávkách</t>
  </si>
  <si>
    <t>748917101</t>
  </si>
  <si>
    <t>https://podminky.urs.cz/item/CS_URS_2023_02/174101101</t>
  </si>
  <si>
    <t>174201101</t>
  </si>
  <si>
    <t>Zásyp sypaninou z jakékoliv horniny strojně s uložením výkopku ve vrstvách bez zhutnění jam, šachet, rýh nebo kolem objektů v těchto vykopávkách</t>
  </si>
  <si>
    <t>-1861558228</t>
  </si>
  <si>
    <t>https://podminky.urs.cz/item/CS_URS_2023_02/174201101</t>
  </si>
  <si>
    <t>Komunikace pozemní</t>
  </si>
  <si>
    <t>58942406</t>
  </si>
  <si>
    <t>beton asfaltový vrstva obrusná ACO 11+ pojivo asfalt 50/70</t>
  </si>
  <si>
    <t>92577497</t>
  </si>
  <si>
    <t>58943115</t>
  </si>
  <si>
    <t>beton asfaltový podkladní ACP 16S pojivo asfalt 50/70</t>
  </si>
  <si>
    <t>513098748</t>
  </si>
  <si>
    <t>58942502</t>
  </si>
  <si>
    <t>beton asfaltový vrstva obrusná ACO 11S pojivo PmB 25/55-60</t>
  </si>
  <si>
    <t>-1865925306</t>
  </si>
  <si>
    <t>Ostatní konstrukce a práce, bourání</t>
  </si>
  <si>
    <t>919735113</t>
  </si>
  <si>
    <t>Řezání stávajícího živičného krytu nebo podkladu hloubky přes 100 do 150 mm</t>
  </si>
  <si>
    <t>-1050056445</t>
  </si>
  <si>
    <t>https://podminky.urs.cz/item/CS_URS_2023_02/919735113</t>
  </si>
  <si>
    <t>919735114</t>
  </si>
  <si>
    <t>Řezání stávajícího živičného krytu nebo podkladu hloubky přes 150 do 200 mm</t>
  </si>
  <si>
    <t>1227661847</t>
  </si>
  <si>
    <t>https://podminky.urs.cz/item/CS_URS_2023_02/919735114</t>
  </si>
  <si>
    <t>919735115</t>
  </si>
  <si>
    <t>Řezání stávajícího živičného krytu nebo podkladu hloubky přes 200 do 250 mm</t>
  </si>
  <si>
    <t>431471377</t>
  </si>
  <si>
    <t>https://podminky.urs.cz/item/CS_URS_2023_02/919735115</t>
  </si>
  <si>
    <t>Přesuny hmot a suti</t>
  </si>
  <si>
    <t>997221551</t>
  </si>
  <si>
    <t>Vodorovná doprava suti bez naložení, ale se složením a s hrubým urovnáním ze sypkých materiálů, na vzdálenost do 1 km</t>
  </si>
  <si>
    <t>199257031</t>
  </si>
  <si>
    <t>https://podminky.urs.cz/item/CS_URS_2023_02/997221551</t>
  </si>
  <si>
    <t>997221559</t>
  </si>
  <si>
    <t>Vodorovná doprava suti bez naložení, ale se složením a s hrubým urovnáním Příplatek k ceně za každý další i započatý 1 km přes 1 km</t>
  </si>
  <si>
    <t>-795805653</t>
  </si>
  <si>
    <t>https://podminky.urs.cz/item/CS_URS_2023_02/997221559</t>
  </si>
  <si>
    <t>997221561</t>
  </si>
  <si>
    <t>Vodorovná doprava suti bez naložení, ale se složením a s hrubým urovnáním z kusových materiálů, na vzdálenost do 1 km</t>
  </si>
  <si>
    <t>1077276933</t>
  </si>
  <si>
    <t>https://podminky.urs.cz/item/CS_URS_2023_02/997221561</t>
  </si>
  <si>
    <t>997221569</t>
  </si>
  <si>
    <t>-1514987949</t>
  </si>
  <si>
    <t>https://podminky.urs.cz/item/CS_URS_2023_02/997221569</t>
  </si>
  <si>
    <t>997221611</t>
  </si>
  <si>
    <t>Nakládání na dopravní prostředky pro vodorovnou dopravu suti</t>
  </si>
  <si>
    <t>792121358</t>
  </si>
  <si>
    <t>https://podminky.urs.cz/item/CS_URS_2023_02/997221611</t>
  </si>
  <si>
    <t>997221612</t>
  </si>
  <si>
    <t>Nakládání na dopravní prostředky pro vodorovnou dopravu vybouraných hmot</t>
  </si>
  <si>
    <t>-582654015</t>
  </si>
  <si>
    <t>https://podminky.urs.cz/item/CS_URS_2023_02/997221612</t>
  </si>
  <si>
    <t>997221873</t>
  </si>
  <si>
    <t>Poplatek za uložení stavebního odpadu na recyklační skládce (skládkovné) zeminy a kamení zatříděného do Katalogu odpadů pod kódem 17 05 04</t>
  </si>
  <si>
    <t>-872013952</t>
  </si>
  <si>
    <t>https://podminky.urs.cz/item/CS_URS_2023_02/997221873</t>
  </si>
  <si>
    <t>469973125</t>
  </si>
  <si>
    <t>Poplatek za uložení stavebního odpadu (skládkovné) na recyklační skládce asfaltového bez obsahu dehtu zatříděného do Katalogu odpadů pod kódem 17 03 02</t>
  </si>
  <si>
    <t>967878658</t>
  </si>
  <si>
    <t>https://podminky.urs.cz/item/CS_URS_2023_02/469973125</t>
  </si>
  <si>
    <t>B - VRN</t>
  </si>
  <si>
    <t>04 - Mimostaveništní doprava materiálu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</si>
  <si>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</si>
  <si>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</si>
  <si>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327750932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</si>
  <si>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</si>
  <si>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</si>
  <si>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337410440</t>
  </si>
  <si>
    <t>9902900300</t>
  </si>
  <si>
    <t>Složení sypanin, drobného kusového materiálu, suti Poznámka: 1. Ceny jsou určeny pro skládání materiálu z vlastních zásob objednatele.</t>
  </si>
  <si>
    <t>-269004869</t>
  </si>
  <si>
    <t>9902900400</t>
  </si>
  <si>
    <t>Složení objemnějšího kusového materiálu, vybouraných hmot Poznámka: 1. Ceny jsou určeny pro skládání materiálu z vlastních zásob objednatele.</t>
  </si>
  <si>
    <t>-326714761</t>
  </si>
  <si>
    <t>9901000100</t>
  </si>
  <si>
    <t>Doprava obousměrná mechanizací o nosnosti do 3,5 t elektrosoučástek, montážního materiálu, kameniva, písku, dlažebních kostek, suti, atd.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</si>
  <si>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-1065080030</t>
  </si>
  <si>
    <t>Poznámka k položce:_x000d_
Přeprava z TO na stavbu</t>
  </si>
  <si>
    <t>9901000200</t>
  </si>
  <si>
    <t>Doprava obousměrná mechanizací o nosnosti do 3,5 t elektrosoučástek, montážního materiálu, kameniva, písku, dlažebních kostek, suti, atd.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</si>
  <si>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135474292</t>
  </si>
  <si>
    <t>9901000300</t>
  </si>
  <si>
    <t>Doprava obousměrná mechanizací o nosnosti do 3,5 t elektrosoučástek, montážního materiálu, kameniva, písku, dlažebních kostek, suti, atd.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</si>
  <si>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-1162061133</t>
  </si>
  <si>
    <t>Poznámka k položce:_x000d_
Přeprava z jiného TO nebo skladu na stavbu ( např. Most )</t>
  </si>
  <si>
    <t>9901000400</t>
  </si>
  <si>
    <t>Doprava obousměrná mechanizací o nosnosti do 3,5 t elektrosoučástek, montážního materiálu, kameniva, písku, dlažebních kostek, suti, atd.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</si>
  <si>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292011662</t>
  </si>
  <si>
    <t>9901000500</t>
  </si>
  <si>
    <t>Doprava obousměrná mechanizací o nosnosti do 3,5 t elektrosoučástek, montážního materiálu, kameniva, písku, dlažebních kostek, suti, atd.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</si>
  <si>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1978203722</t>
  </si>
  <si>
    <t>Poznámka k položce:_x000d_
Přeprava z jiného skladu na stavbu ( např. Ústí nad Labem )</t>
  </si>
  <si>
    <t>9901000600</t>
  </si>
  <si>
    <t>Doprava obousměrná mechanizací o nosnosti do 3,5 t elektrosoučástek, montážního materiálu, kameniva, písku, dlažebních kostek, suti, atd.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</si>
  <si>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-1161053493</t>
  </si>
  <si>
    <t>9902100100</t>
  </si>
  <si>
    <t>Doprava obousměrná mechanizací o nosnosti přes 3,5 t sypanin (kameniva, písku, suti, dlažebních kostek,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</si>
  <si>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2038694152</t>
  </si>
  <si>
    <t>9902100200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</si>
  <si>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</si>
  <si>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-447443116</t>
  </si>
  <si>
    <t>9902100300</t>
  </si>
  <si>
    <t>Doprava obousměrná mechanizací o nosnosti přes 3,5 t sypanin (kameniva, písku, suti, dlažebních kostek,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</si>
  <si>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905152842</t>
  </si>
  <si>
    <t>9902100400</t>
  </si>
  <si>
    <t>Doprava obousměrná mechanizací o nosnosti přes 3,5 t sypanin (kameniva, písku, suti, dlažebních kostek,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</si>
  <si>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530945945</t>
  </si>
  <si>
    <t>Poznámka k položce:_x000d_
Kamenivo - předpoklad Bílina nebo Chraberce - průměrně 50 km</t>
  </si>
  <si>
    <t>9902100500</t>
  </si>
  <si>
    <t>Doprava obousměrná mechanizací o nosnosti přes 3,5 t sypanin (kameniva, písku, suti, dlažebních kostek,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</si>
  <si>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-213931027</t>
  </si>
  <si>
    <t>9902100600</t>
  </si>
  <si>
    <t>Doprava obousměrná mechanizací o nosnosti přes 3,5 t sypanin (kameniva, písku, suti, dlažebních kostek, atd.)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</si>
  <si>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661471568</t>
  </si>
  <si>
    <t>9902200100</t>
  </si>
  <si>
    <t>Doprava obousměrná mechanizací o nosnosti přes 3,5 t objemnějšího kusového materiálu (prefabrikátů, stožárů, výhybek, rozvaděčů, vybouraných hmot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</si>
  <si>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-1332186197</t>
  </si>
  <si>
    <t>9902200200</t>
  </si>
  <si>
    <t>Doprava obousměrná mechanizací o nosnosti přes 3,5 t objemnějšího kusového materiálu (prefabrikátů, stožárů, výhybek, rozvaděčů, vybouraných hmot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</si>
  <si>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-734367416</t>
  </si>
  <si>
    <t>9902200300</t>
  </si>
  <si>
    <t>Doprava obousměrná mechanizací o nosnosti přes 3,5 t objemnějšího kusového materiálu (prefabrikátů, stožárů, výhybek, rozvaděčů, vybouraných hmot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</si>
  <si>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1937812728</t>
  </si>
  <si>
    <t>9902200400</t>
  </si>
  <si>
    <t>Doprava obousměrná mechanizací o nosnosti přes 3,5 t objemnějšího kusového materiálu (prefabrikátů, stožárů, výhybek, rozvaděčů, vybouraných hmot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</si>
  <si>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1780585068</t>
  </si>
  <si>
    <t>9902200500</t>
  </si>
  <si>
    <t>Doprava obousměrná mechanizací o nosnosti přes 3,5 t objemnějšího kusového materiálu (prefabrikátů, stožárů, výhybek, rozvaděčů, vybouraných hmot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</si>
  <si>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1969514674</t>
  </si>
  <si>
    <t>9902200600</t>
  </si>
  <si>
    <t>Doprava obousměrná mechanizací o nosnosti přes 3,5 t objemnějšího kusového materiálu (prefabrikátů, stožárů, výhybek, rozvaděčů, vybouraných hmot atd.)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</si>
  <si>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-987656888</t>
  </si>
  <si>
    <t>9902200700</t>
  </si>
  <si>
    <t>Doprava obousměrná mechanizací o nosnosti přes 3,5 t objemnějšího kusového materiálu (prefabrikátů, stožárů, výhybek, rozvaděčů, vybouraných hmot atd.)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</si>
  <si>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2015528633</t>
  </si>
  <si>
    <t>9902201000</t>
  </si>
  <si>
    <t>Doprava obousměrná mechanizací o nosnosti přes 3,5 t objemnějšího kusového materiálu (prefabrikátů, stožárů, výhybek, rozvaděčů, vybouraných hmot atd.) do 250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</si>
  <si>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-1695467883</t>
  </si>
  <si>
    <t>9902201200</t>
  </si>
  <si>
    <t>Doprava obousměrná mechanizací o nosnosti přes 3,5 t objemnějšího kusového materiálu (prefabrikátů, stožárů, výhybek, rozvaděčů, vybouraných hmot atd.) do 350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</si>
  <si>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1144898780</t>
  </si>
  <si>
    <t>9902209100</t>
  </si>
  <si>
    <t>Doprava obousměrná mechanizací o nosnosti přes 3,5 t objemnějšího kusového materiálu (prefabrikátů, stožárů, výhybek, rozvaděčů, vybouraných hmot atd.)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</si>
  <si>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-2070184958</t>
  </si>
  <si>
    <t>9902300100</t>
  </si>
  <si>
    <t>Doprava jednosměrná mechanizací o nosnosti přes 3,5 t sypanin (kameniva, písku, suti, dlažebních kostek, atd.) do 10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</si>
  <si>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987812907</t>
  </si>
  <si>
    <t>9902300200</t>
  </si>
  <si>
    <t>Doprava jednosměrná mechanizací o nosnosti přes 3,5 t sypanin (kameniva, písku, suti, dlažebních kostek, atd.) do 20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</si>
  <si>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1113942643</t>
  </si>
  <si>
    <t>9902300300</t>
  </si>
  <si>
    <t>Doprava jednosměrná mechanizací o nosnosti přes 3,5 t sypanin (kameniva, písku, suti, dlažebních kostek, atd.) do 30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</si>
  <si>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2045178639</t>
  </si>
  <si>
    <t>9902300400</t>
  </si>
  <si>
    <t>Doprava jednosměrná mechanizací o nosnosti přes 3,5 t sypanin (kameniva, písku, suti, dlažebních kostek, atd.) do 40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</si>
  <si>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-1801682822</t>
  </si>
  <si>
    <t>9902300500</t>
  </si>
  <si>
    <t>Doprava jednosměrná mechanizací o nosnosti přes 3,5 t sypanin (kameniva, písku, suti, dlažebních kostek, atd.) do 60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</si>
  <si>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-422247338</t>
  </si>
  <si>
    <t>9902300600</t>
  </si>
  <si>
    <t>Doprava jednosměrná mechanizací o nosnosti přes 3,5 t sypanin (kameniva, písku, suti, dlažebních kostek, atd.) do 80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</si>
  <si>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1711676910</t>
  </si>
  <si>
    <t>9902300700</t>
  </si>
  <si>
    <t>Doprava jednosměrná mechanizací o nosnosti přes 3,5 t sypanin (kameniva, písku, suti, dlažebních kostek, atd.) do 100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</si>
  <si>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-1672247426</t>
  </si>
  <si>
    <t>9902400100</t>
  </si>
  <si>
    <t>Doprava jednosměrná mechanizací o nosnosti přes 3,5 t objemnějšího kusového materiálu (prefabrikátů, stožárů, výhybek, rozvaděčů, vybouraných hmot atd.) do 10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</si>
  <si>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1348079043</t>
  </si>
  <si>
    <t>9902400200</t>
  </si>
  <si>
    <t>Doprava jednosměrná mechanizací o nosnosti přes 3,5 t objemnějšího kusového materiálu (prefabrikátů, stožárů, výhybek, rozvaděčů, vybouraných hmot atd.) do 20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</si>
  <si>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-427653975</t>
  </si>
  <si>
    <t>9902400300</t>
  </si>
  <si>
    <t>Doprava jednosměrná mechanizací o nosnosti přes 3,5 t objemnějšího kusového materiálu (prefabrikátů, stožárů, výhybek, rozvaděčů, vybouraných hmot atd.) do 30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</si>
  <si>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-241417884</t>
  </si>
  <si>
    <t>9902400400</t>
  </si>
  <si>
    <t>Doprava jednosměrná mechanizací o nosnosti přes 3,5 t objemnějšího kusového materiálu (prefabrikátů, stožárů, výhybek, rozvaděčů, vybouraných hmot atd.) do 40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</si>
  <si>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-267297412</t>
  </si>
  <si>
    <t>9902400500</t>
  </si>
  <si>
    <t>Doprava jednosměrná mechanizací o nosnosti přes 3,5 t objemnějšího kusového materiálu (prefabrikátů, stožárů, výhybek, rozvaděčů, vybouraných hmot atd.) do 60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</si>
  <si>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956550216</t>
  </si>
  <si>
    <t>9902400600</t>
  </si>
  <si>
    <t>Doprava jednosměrná mechanizací o nosnosti přes 3,5 t objemnějšího kusového materiálu (prefabrikátů, stožárů, výhybek, rozvaděčů, vybouraných hmot atd.) do 80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</si>
  <si>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1668865749</t>
  </si>
  <si>
    <t>9902400700</t>
  </si>
  <si>
    <t>Doprava jednosměrná mechanizací o nosnosti přes 3,5 t objemnějšího kusového materiálu (prefabrikátů, stožárů, výhybek, rozvaděčů, vybouraných hmot atd.) do 100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</si>
  <si>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-621185281</t>
  </si>
  <si>
    <t>9902401000</t>
  </si>
  <si>
    <t>Doprava jednosměrná mechanizací o nosnosti přes 3,5 t objemnějšího kusového materiálu (prefabrikátů, stožárů, výhybek, rozvaděčů, vybouraných hmot atd.) do 250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</si>
  <si>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-1262738647</t>
  </si>
  <si>
    <t>9902401200</t>
  </si>
  <si>
    <t>Doprava jednosměrná mechanizací o nosnosti přes 3,5 t objemnějšího kusového materiálu (prefabrikátů, stožárů, výhybek, rozvaděčů, vybouraných hmot atd.) do 350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</si>
  <si>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-2058241213</t>
  </si>
  <si>
    <t>9902409100</t>
  </si>
  <si>
    <t>Doprava jednosměrná mechanizací o nosnosti přes 3,5 t objemnějšího kusového materiálu (prefabrikátů, stožárů, výhybek, rozvaděčů, vybouraných hmot atd.) příplatek za každý další 1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</si>
  <si>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272699191</t>
  </si>
  <si>
    <t>05 - VON</t>
  </si>
  <si>
    <t>021102001</t>
  </si>
  <si>
    <t>Průzkumné práce pro opravy Geotechnický průzkum železničního spodku - zemního tělesa - V ceně jsou započteny náklady na posouzení stavu a zjištění složení, stavu a únosnosti konstrukčních vrstev tělesa železničního spodku a pro objasnění příčin jejich poruch a deformací.</t>
  </si>
  <si>
    <t>828190805</t>
  </si>
  <si>
    <t>021201001</t>
  </si>
  <si>
    <t>Průzkumné práce pro opravy Průzkum výskytu škodlivin kontaminace kameniva ropnými látkami</t>
  </si>
  <si>
    <t>1047817508</t>
  </si>
  <si>
    <t>022101001</t>
  </si>
  <si>
    <t>Geodetické práce Geodetické práce před opravou</t>
  </si>
  <si>
    <t>1164378077</t>
  </si>
  <si>
    <t xml:space="preserve">Poznámka k položce:_x000d_
MNOŽSTVÍ = je uvedena předpokládaná hodnota ZRN (základní rozpočtové náklady celkové opravy) _x000d_
_x000d_
J. CENA = návrh procentuální sazby zhotovitele uvedené v des. čísle (př. 4% = 0,04)_x000d_
_x000d_
</t>
  </si>
  <si>
    <t>022101011</t>
  </si>
  <si>
    <t>Geodetické práce Geodetické práce v průběhu opravy</t>
  </si>
  <si>
    <t>-412473982</t>
  </si>
  <si>
    <t>022101021</t>
  </si>
  <si>
    <t>Geodetické práce Geodetické práce po ukončení opravy</t>
  </si>
  <si>
    <t>2076577685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</si>
  <si>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</si>
  <si>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</si>
  <si>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1858428454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</si>
  <si>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</si>
  <si>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</si>
  <si>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1030080822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</si>
  <si>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</si>
  <si>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</si>
  <si>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390709660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</si>
  <si>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</si>
  <si>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</si>
  <si>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1353069216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</si>
  <si>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</si>
  <si>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</si>
  <si>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1799552758</t>
  </si>
  <si>
    <t>024101001</t>
  </si>
  <si>
    <t>Inženýrská činnost střežení pracovní skupiny zaměstnanců</t>
  </si>
  <si>
    <t>1410665671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</si>
  <si>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</si>
  <si>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do 1 mil. Kč</t>
  </si>
  <si>
    <t>1880165410</t>
  </si>
  <si>
    <t>033111001</t>
  </si>
  <si>
    <t>Provozní vlivy Výluka silničního provozu se zajištěním objížďky</t>
  </si>
  <si>
    <t>1019324887</t>
  </si>
  <si>
    <t>033121021</t>
  </si>
  <si>
    <t>Provozní vlivy Rušení prací železničním provozem širá trať nebo dopravny s kolejovým rozvětvením s počtem vlaků za směnu 8,5 hod. přes 50 do 100</t>
  </si>
  <si>
    <t>430807075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</si>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</sst>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5" fillId="2" borderId="20" xfId="0" applyFont="1" applyFill="1" applyBorder="1" applyAlignment="1" applyProtection="1">
      <alignment horizontal="left" vertical="center"/>
      <protection locked="0"/>
    </xf>
    <xf numFmtId="0" fontId="35" fillId="0" borderId="21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7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7112" TargetMode="External" /><Relationship Id="rId2" Type="http://schemas.openxmlformats.org/officeDocument/2006/relationships/hyperlink" Target="https://podminky.urs.cz/item/CS_URS_2023_02/113107113" TargetMode="External" /><Relationship Id="rId3" Type="http://schemas.openxmlformats.org/officeDocument/2006/relationships/hyperlink" Target="https://podminky.urs.cz/item/CS_URS_2023_02/113107143" TargetMode="External" /><Relationship Id="rId4" Type="http://schemas.openxmlformats.org/officeDocument/2006/relationships/hyperlink" Target="https://podminky.urs.cz/item/CS_URS_2023_02/113107144" TargetMode="External" /><Relationship Id="rId5" Type="http://schemas.openxmlformats.org/officeDocument/2006/relationships/hyperlink" Target="https://podminky.urs.cz/item/CS_URS_2023_02/113154113" TargetMode="External" /><Relationship Id="rId6" Type="http://schemas.openxmlformats.org/officeDocument/2006/relationships/hyperlink" Target="https://podminky.urs.cz/item/CS_URS_2023_02/113154114" TargetMode="External" /><Relationship Id="rId7" Type="http://schemas.openxmlformats.org/officeDocument/2006/relationships/hyperlink" Target="https://podminky.urs.cz/item/CS_URS_2023_02/131212501" TargetMode="External" /><Relationship Id="rId8" Type="http://schemas.openxmlformats.org/officeDocument/2006/relationships/hyperlink" Target="https://podminky.urs.cz/item/CS_URS_2023_02/131212502" TargetMode="External" /><Relationship Id="rId9" Type="http://schemas.openxmlformats.org/officeDocument/2006/relationships/hyperlink" Target="https://podminky.urs.cz/item/CS_URS_2023_02/131312501" TargetMode="External" /><Relationship Id="rId10" Type="http://schemas.openxmlformats.org/officeDocument/2006/relationships/hyperlink" Target="https://podminky.urs.cz/item/CS_URS_2023_02/132212601" TargetMode="External" /><Relationship Id="rId11" Type="http://schemas.openxmlformats.org/officeDocument/2006/relationships/hyperlink" Target="https://podminky.urs.cz/item/CS_URS_2023_02/132312601" TargetMode="External" /><Relationship Id="rId12" Type="http://schemas.openxmlformats.org/officeDocument/2006/relationships/hyperlink" Target="https://podminky.urs.cz/item/CS_URS_2023_02/174101101" TargetMode="External" /><Relationship Id="rId13" Type="http://schemas.openxmlformats.org/officeDocument/2006/relationships/hyperlink" Target="https://podminky.urs.cz/item/CS_URS_2023_02/174201101" TargetMode="External" /><Relationship Id="rId14" Type="http://schemas.openxmlformats.org/officeDocument/2006/relationships/hyperlink" Target="https://podminky.urs.cz/item/CS_URS_2023_02/919735113" TargetMode="External" /><Relationship Id="rId15" Type="http://schemas.openxmlformats.org/officeDocument/2006/relationships/hyperlink" Target="https://podminky.urs.cz/item/CS_URS_2023_02/919735114" TargetMode="External" /><Relationship Id="rId16" Type="http://schemas.openxmlformats.org/officeDocument/2006/relationships/hyperlink" Target="https://podminky.urs.cz/item/CS_URS_2023_02/919735115" TargetMode="External" /><Relationship Id="rId17" Type="http://schemas.openxmlformats.org/officeDocument/2006/relationships/hyperlink" Target="https://podminky.urs.cz/item/CS_URS_2023_02/997221551" TargetMode="External" /><Relationship Id="rId18" Type="http://schemas.openxmlformats.org/officeDocument/2006/relationships/hyperlink" Target="https://podminky.urs.cz/item/CS_URS_2023_02/997221559" TargetMode="External" /><Relationship Id="rId19" Type="http://schemas.openxmlformats.org/officeDocument/2006/relationships/hyperlink" Target="https://podminky.urs.cz/item/CS_URS_2023_02/997221561" TargetMode="External" /><Relationship Id="rId20" Type="http://schemas.openxmlformats.org/officeDocument/2006/relationships/hyperlink" Target="https://podminky.urs.cz/item/CS_URS_2023_02/997221569" TargetMode="External" /><Relationship Id="rId21" Type="http://schemas.openxmlformats.org/officeDocument/2006/relationships/hyperlink" Target="https://podminky.urs.cz/item/CS_URS_2023_02/997221611" TargetMode="External" /><Relationship Id="rId22" Type="http://schemas.openxmlformats.org/officeDocument/2006/relationships/hyperlink" Target="https://podminky.urs.cz/item/CS_URS_2023_02/997221612" TargetMode="External" /><Relationship Id="rId23" Type="http://schemas.openxmlformats.org/officeDocument/2006/relationships/hyperlink" Target="https://podminky.urs.cz/item/CS_URS_2023_02/997221873" TargetMode="External" /><Relationship Id="rId24" Type="http://schemas.openxmlformats.org/officeDocument/2006/relationships/hyperlink" Target="https://podminky.urs.cz/item/CS_URS_2023_02/469973125" TargetMode="External" /><Relationship Id="rId2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36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50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Údržba, opravy a odstraňování závad u ST OŘ UNL 2024 - 2025 - OBLAST č.1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1. 8. 2023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OŘ Ústí nad Labem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51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33</v>
      </c>
      <c r="AJ50" s="39"/>
      <c r="AK50" s="39"/>
      <c r="AL50" s="39"/>
      <c r="AM50" s="72" t="str">
        <f>IF(E20="","",E20)</f>
        <v>Tomáš Šrédl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52</v>
      </c>
      <c r="D52" s="86"/>
      <c r="E52" s="86"/>
      <c r="F52" s="86"/>
      <c r="G52" s="86"/>
      <c r="H52" s="87"/>
      <c r="I52" s="88" t="s">
        <v>53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54</v>
      </c>
      <c r="AH52" s="86"/>
      <c r="AI52" s="86"/>
      <c r="AJ52" s="86"/>
      <c r="AK52" s="86"/>
      <c r="AL52" s="86"/>
      <c r="AM52" s="86"/>
      <c r="AN52" s="88" t="s">
        <v>55</v>
      </c>
      <c r="AO52" s="86"/>
      <c r="AP52" s="86"/>
      <c r="AQ52" s="90" t="s">
        <v>56</v>
      </c>
      <c r="AR52" s="43"/>
      <c r="AS52" s="91" t="s">
        <v>57</v>
      </c>
      <c r="AT52" s="92" t="s">
        <v>58</v>
      </c>
      <c r="AU52" s="92" t="s">
        <v>59</v>
      </c>
      <c r="AV52" s="92" t="s">
        <v>60</v>
      </c>
      <c r="AW52" s="92" t="s">
        <v>61</v>
      </c>
      <c r="AX52" s="92" t="s">
        <v>62</v>
      </c>
      <c r="AY52" s="92" t="s">
        <v>63</v>
      </c>
      <c r="AZ52" s="92" t="s">
        <v>64</v>
      </c>
      <c r="BA52" s="92" t="s">
        <v>65</v>
      </c>
      <c r="BB52" s="92" t="s">
        <v>66</v>
      </c>
      <c r="BC52" s="92" t="s">
        <v>67</v>
      </c>
      <c r="BD52" s="93" t="s">
        <v>68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69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ROUND(AG55+AG60,2)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ROUND(AS55+AS60,2)</f>
        <v>0</v>
      </c>
      <c r="AT54" s="105">
        <f>ROUND(SUM(AV54:AW54),2)</f>
        <v>0</v>
      </c>
      <c r="AU54" s="106">
        <f>ROUND(AU55+AU60,5)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ROUND(AZ55+AZ60,2)</f>
        <v>0</v>
      </c>
      <c r="BA54" s="105">
        <f>ROUND(BA55+BA60,2)</f>
        <v>0</v>
      </c>
      <c r="BB54" s="105">
        <f>ROUND(BB55+BB60,2)</f>
        <v>0</v>
      </c>
      <c r="BC54" s="105">
        <f>ROUND(BC55+BC60,2)</f>
        <v>0</v>
      </c>
      <c r="BD54" s="107">
        <f>ROUND(BD55+BD60,2)</f>
        <v>0</v>
      </c>
      <c r="BE54" s="6"/>
      <c r="BS54" s="108" t="s">
        <v>70</v>
      </c>
      <c r="BT54" s="108" t="s">
        <v>71</v>
      </c>
      <c r="BU54" s="109" t="s">
        <v>72</v>
      </c>
      <c r="BV54" s="108" t="s">
        <v>73</v>
      </c>
      <c r="BW54" s="108" t="s">
        <v>5</v>
      </c>
      <c r="BX54" s="108" t="s">
        <v>74</v>
      </c>
      <c r="CL54" s="108" t="s">
        <v>19</v>
      </c>
    </row>
    <row r="55" s="7" customFormat="1" ht="16.5" customHeight="1">
      <c r="A55" s="7"/>
      <c r="B55" s="110"/>
      <c r="C55" s="111"/>
      <c r="D55" s="112" t="s">
        <v>75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ROUND(SUM(AG56:AG59),2)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77</v>
      </c>
      <c r="AR55" s="117"/>
      <c r="AS55" s="118">
        <f>ROUND(SUM(AS56:AS59),2)</f>
        <v>0</v>
      </c>
      <c r="AT55" s="119">
        <f>ROUND(SUM(AV55:AW55),2)</f>
        <v>0</v>
      </c>
      <c r="AU55" s="120">
        <f>ROUND(SUM(AU56:AU59),5)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ROUND(SUM(AZ56:AZ59),2)</f>
        <v>0</v>
      </c>
      <c r="BA55" s="119">
        <f>ROUND(SUM(BA56:BA59),2)</f>
        <v>0</v>
      </c>
      <c r="BB55" s="119">
        <f>ROUND(SUM(BB56:BB59),2)</f>
        <v>0</v>
      </c>
      <c r="BC55" s="119">
        <f>ROUND(SUM(BC56:BC59),2)</f>
        <v>0</v>
      </c>
      <c r="BD55" s="121">
        <f>ROUND(SUM(BD56:BD59),2)</f>
        <v>0</v>
      </c>
      <c r="BE55" s="7"/>
      <c r="BS55" s="122" t="s">
        <v>70</v>
      </c>
      <c r="BT55" s="122" t="s">
        <v>14</v>
      </c>
      <c r="BU55" s="122" t="s">
        <v>72</v>
      </c>
      <c r="BV55" s="122" t="s">
        <v>73</v>
      </c>
      <c r="BW55" s="122" t="s">
        <v>78</v>
      </c>
      <c r="BX55" s="122" t="s">
        <v>5</v>
      </c>
      <c r="CL55" s="122" t="s">
        <v>19</v>
      </c>
      <c r="CM55" s="122" t="s">
        <v>79</v>
      </c>
    </row>
    <row r="56" s="4" customFormat="1" ht="16.5" customHeight="1">
      <c r="A56" s="123" t="s">
        <v>80</v>
      </c>
      <c r="B56" s="62"/>
      <c r="C56" s="124"/>
      <c r="D56" s="124"/>
      <c r="E56" s="125" t="s">
        <v>81</v>
      </c>
      <c r="F56" s="125"/>
      <c r="G56" s="125"/>
      <c r="H56" s="125"/>
      <c r="I56" s="125"/>
      <c r="J56" s="124"/>
      <c r="K56" s="125" t="s">
        <v>82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'01 - Požadované práce (Sb...'!J32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83</v>
      </c>
      <c r="AR56" s="64"/>
      <c r="AS56" s="128">
        <v>0</v>
      </c>
      <c r="AT56" s="129">
        <f>ROUND(SUM(AV56:AW56),2)</f>
        <v>0</v>
      </c>
      <c r="AU56" s="130">
        <f>'01 - Požadované práce (Sb...'!P85</f>
        <v>0</v>
      </c>
      <c r="AV56" s="129">
        <f>'01 - Požadované práce (Sb...'!J35</f>
        <v>0</v>
      </c>
      <c r="AW56" s="129">
        <f>'01 - Požadované práce (Sb...'!J36</f>
        <v>0</v>
      </c>
      <c r="AX56" s="129">
        <f>'01 - Požadované práce (Sb...'!J37</f>
        <v>0</v>
      </c>
      <c r="AY56" s="129">
        <f>'01 - Požadované práce (Sb...'!J38</f>
        <v>0</v>
      </c>
      <c r="AZ56" s="129">
        <f>'01 - Požadované práce (Sb...'!F35</f>
        <v>0</v>
      </c>
      <c r="BA56" s="129">
        <f>'01 - Požadované práce (Sb...'!F36</f>
        <v>0</v>
      </c>
      <c r="BB56" s="129">
        <f>'01 - Požadované práce (Sb...'!F37</f>
        <v>0</v>
      </c>
      <c r="BC56" s="129">
        <f>'01 - Požadované práce (Sb...'!F38</f>
        <v>0</v>
      </c>
      <c r="BD56" s="131">
        <f>'01 - Požadované práce (Sb...'!F39</f>
        <v>0</v>
      </c>
      <c r="BE56" s="4"/>
      <c r="BT56" s="132" t="s">
        <v>79</v>
      </c>
      <c r="BV56" s="132" t="s">
        <v>73</v>
      </c>
      <c r="BW56" s="132" t="s">
        <v>84</v>
      </c>
      <c r="BX56" s="132" t="s">
        <v>78</v>
      </c>
      <c r="CL56" s="132" t="s">
        <v>19</v>
      </c>
    </row>
    <row r="57" s="4" customFormat="1" ht="16.5" customHeight="1">
      <c r="A57" s="123" t="s">
        <v>80</v>
      </c>
      <c r="B57" s="62"/>
      <c r="C57" s="124"/>
      <c r="D57" s="124"/>
      <c r="E57" s="125" t="s">
        <v>85</v>
      </c>
      <c r="F57" s="125"/>
      <c r="G57" s="125"/>
      <c r="H57" s="125"/>
      <c r="I57" s="125"/>
      <c r="J57" s="124"/>
      <c r="K57" s="125" t="s">
        <v>86</v>
      </c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6">
        <f>'02 - Materiál (Sborník ÚO...'!J32</f>
        <v>0</v>
      </c>
      <c r="AH57" s="124"/>
      <c r="AI57" s="124"/>
      <c r="AJ57" s="124"/>
      <c r="AK57" s="124"/>
      <c r="AL57" s="124"/>
      <c r="AM57" s="124"/>
      <c r="AN57" s="126">
        <f>SUM(AG57,AT57)</f>
        <v>0</v>
      </c>
      <c r="AO57" s="124"/>
      <c r="AP57" s="124"/>
      <c r="AQ57" s="127" t="s">
        <v>83</v>
      </c>
      <c r="AR57" s="64"/>
      <c r="AS57" s="128">
        <v>0</v>
      </c>
      <c r="AT57" s="129">
        <f>ROUND(SUM(AV57:AW57),2)</f>
        <v>0</v>
      </c>
      <c r="AU57" s="130">
        <f>'02 - Materiál (Sborník ÚO...'!P85</f>
        <v>0</v>
      </c>
      <c r="AV57" s="129">
        <f>'02 - Materiál (Sborník ÚO...'!J35</f>
        <v>0</v>
      </c>
      <c r="AW57" s="129">
        <f>'02 - Materiál (Sborník ÚO...'!J36</f>
        <v>0</v>
      </c>
      <c r="AX57" s="129">
        <f>'02 - Materiál (Sborník ÚO...'!J37</f>
        <v>0</v>
      </c>
      <c r="AY57" s="129">
        <f>'02 - Materiál (Sborník ÚO...'!J38</f>
        <v>0</v>
      </c>
      <c r="AZ57" s="129">
        <f>'02 - Materiál (Sborník ÚO...'!F35</f>
        <v>0</v>
      </c>
      <c r="BA57" s="129">
        <f>'02 - Materiál (Sborník ÚO...'!F36</f>
        <v>0</v>
      </c>
      <c r="BB57" s="129">
        <f>'02 - Materiál (Sborník ÚO...'!F37</f>
        <v>0</v>
      </c>
      <c r="BC57" s="129">
        <f>'02 - Materiál (Sborník ÚO...'!F38</f>
        <v>0</v>
      </c>
      <c r="BD57" s="131">
        <f>'02 - Materiál (Sborník ÚO...'!F39</f>
        <v>0</v>
      </c>
      <c r="BE57" s="4"/>
      <c r="BT57" s="132" t="s">
        <v>79</v>
      </c>
      <c r="BV57" s="132" t="s">
        <v>73</v>
      </c>
      <c r="BW57" s="132" t="s">
        <v>87</v>
      </c>
      <c r="BX57" s="132" t="s">
        <v>78</v>
      </c>
      <c r="CL57" s="132" t="s">
        <v>19</v>
      </c>
    </row>
    <row r="58" s="4" customFormat="1" ht="23.25" customHeight="1">
      <c r="A58" s="123" t="s">
        <v>80</v>
      </c>
      <c r="B58" s="62"/>
      <c r="C58" s="124"/>
      <c r="D58" s="124"/>
      <c r="E58" s="125" t="s">
        <v>88</v>
      </c>
      <c r="F58" s="125"/>
      <c r="G58" s="125"/>
      <c r="H58" s="125"/>
      <c r="I58" s="125"/>
      <c r="J58" s="124"/>
      <c r="K58" s="125" t="s">
        <v>89</v>
      </c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6">
        <f>'03 - Mazníky - práce a ma...'!J32</f>
        <v>0</v>
      </c>
      <c r="AH58" s="124"/>
      <c r="AI58" s="124"/>
      <c r="AJ58" s="124"/>
      <c r="AK58" s="124"/>
      <c r="AL58" s="124"/>
      <c r="AM58" s="124"/>
      <c r="AN58" s="126">
        <f>SUM(AG58,AT58)</f>
        <v>0</v>
      </c>
      <c r="AO58" s="124"/>
      <c r="AP58" s="124"/>
      <c r="AQ58" s="127" t="s">
        <v>83</v>
      </c>
      <c r="AR58" s="64"/>
      <c r="AS58" s="128">
        <v>0</v>
      </c>
      <c r="AT58" s="129">
        <f>ROUND(SUM(AV58:AW58),2)</f>
        <v>0</v>
      </c>
      <c r="AU58" s="130">
        <f>'03 - Mazníky - práce a ma...'!P85</f>
        <v>0</v>
      </c>
      <c r="AV58" s="129">
        <f>'03 - Mazníky - práce a ma...'!J35</f>
        <v>0</v>
      </c>
      <c r="AW58" s="129">
        <f>'03 - Mazníky - práce a ma...'!J36</f>
        <v>0</v>
      </c>
      <c r="AX58" s="129">
        <f>'03 - Mazníky - práce a ma...'!J37</f>
        <v>0</v>
      </c>
      <c r="AY58" s="129">
        <f>'03 - Mazníky - práce a ma...'!J38</f>
        <v>0</v>
      </c>
      <c r="AZ58" s="129">
        <f>'03 - Mazníky - práce a ma...'!F35</f>
        <v>0</v>
      </c>
      <c r="BA58" s="129">
        <f>'03 - Mazníky - práce a ma...'!F36</f>
        <v>0</v>
      </c>
      <c r="BB58" s="129">
        <f>'03 - Mazníky - práce a ma...'!F37</f>
        <v>0</v>
      </c>
      <c r="BC58" s="129">
        <f>'03 - Mazníky - práce a ma...'!F38</f>
        <v>0</v>
      </c>
      <c r="BD58" s="131">
        <f>'03 - Mazníky - práce a ma...'!F39</f>
        <v>0</v>
      </c>
      <c r="BE58" s="4"/>
      <c r="BT58" s="132" t="s">
        <v>79</v>
      </c>
      <c r="BV58" s="132" t="s">
        <v>73</v>
      </c>
      <c r="BW58" s="132" t="s">
        <v>90</v>
      </c>
      <c r="BX58" s="132" t="s">
        <v>78</v>
      </c>
      <c r="CL58" s="132" t="s">
        <v>19</v>
      </c>
    </row>
    <row r="59" s="4" customFormat="1" ht="23.25" customHeight="1">
      <c r="A59" s="123" t="s">
        <v>80</v>
      </c>
      <c r="B59" s="62"/>
      <c r="C59" s="124"/>
      <c r="D59" s="124"/>
      <c r="E59" s="125" t="s">
        <v>91</v>
      </c>
      <c r="F59" s="125"/>
      <c r="G59" s="125"/>
      <c r="H59" s="125"/>
      <c r="I59" s="125"/>
      <c r="J59" s="124"/>
      <c r="K59" s="125" t="s">
        <v>92</v>
      </c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6">
        <f>'04 - Doplnění k zemním pr...'!J32</f>
        <v>0</v>
      </c>
      <c r="AH59" s="124"/>
      <c r="AI59" s="124"/>
      <c r="AJ59" s="124"/>
      <c r="AK59" s="124"/>
      <c r="AL59" s="124"/>
      <c r="AM59" s="124"/>
      <c r="AN59" s="126">
        <f>SUM(AG59,AT59)</f>
        <v>0</v>
      </c>
      <c r="AO59" s="124"/>
      <c r="AP59" s="124"/>
      <c r="AQ59" s="127" t="s">
        <v>83</v>
      </c>
      <c r="AR59" s="64"/>
      <c r="AS59" s="128">
        <v>0</v>
      </c>
      <c r="AT59" s="129">
        <f>ROUND(SUM(AV59:AW59),2)</f>
        <v>0</v>
      </c>
      <c r="AU59" s="130">
        <f>'04 - Doplnění k zemním pr...'!P90</f>
        <v>0</v>
      </c>
      <c r="AV59" s="129">
        <f>'04 - Doplnění k zemním pr...'!J35</f>
        <v>0</v>
      </c>
      <c r="AW59" s="129">
        <f>'04 - Doplnění k zemním pr...'!J36</f>
        <v>0</v>
      </c>
      <c r="AX59" s="129">
        <f>'04 - Doplnění k zemním pr...'!J37</f>
        <v>0</v>
      </c>
      <c r="AY59" s="129">
        <f>'04 - Doplnění k zemním pr...'!J38</f>
        <v>0</v>
      </c>
      <c r="AZ59" s="129">
        <f>'04 - Doplnění k zemním pr...'!F35</f>
        <v>0</v>
      </c>
      <c r="BA59" s="129">
        <f>'04 - Doplnění k zemním pr...'!F36</f>
        <v>0</v>
      </c>
      <c r="BB59" s="129">
        <f>'04 - Doplnění k zemním pr...'!F37</f>
        <v>0</v>
      </c>
      <c r="BC59" s="129">
        <f>'04 - Doplnění k zemním pr...'!F38</f>
        <v>0</v>
      </c>
      <c r="BD59" s="131">
        <f>'04 - Doplnění k zemním pr...'!F39</f>
        <v>0</v>
      </c>
      <c r="BE59" s="4"/>
      <c r="BT59" s="132" t="s">
        <v>79</v>
      </c>
      <c r="BV59" s="132" t="s">
        <v>73</v>
      </c>
      <c r="BW59" s="132" t="s">
        <v>93</v>
      </c>
      <c r="BX59" s="132" t="s">
        <v>78</v>
      </c>
      <c r="CL59" s="132" t="s">
        <v>19</v>
      </c>
    </row>
    <row r="60" s="7" customFormat="1" ht="16.5" customHeight="1">
      <c r="A60" s="7"/>
      <c r="B60" s="110"/>
      <c r="C60" s="111"/>
      <c r="D60" s="112" t="s">
        <v>94</v>
      </c>
      <c r="E60" s="112"/>
      <c r="F60" s="112"/>
      <c r="G60" s="112"/>
      <c r="H60" s="112"/>
      <c r="I60" s="113"/>
      <c r="J60" s="112" t="s">
        <v>95</v>
      </c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4">
        <f>ROUND(SUM(AG61:AG62),2)</f>
        <v>0</v>
      </c>
      <c r="AH60" s="113"/>
      <c r="AI60" s="113"/>
      <c r="AJ60" s="113"/>
      <c r="AK60" s="113"/>
      <c r="AL60" s="113"/>
      <c r="AM60" s="113"/>
      <c r="AN60" s="115">
        <f>SUM(AG60,AT60)</f>
        <v>0</v>
      </c>
      <c r="AO60" s="113"/>
      <c r="AP60" s="113"/>
      <c r="AQ60" s="116" t="s">
        <v>77</v>
      </c>
      <c r="AR60" s="117"/>
      <c r="AS60" s="118">
        <f>ROUND(SUM(AS61:AS62),2)</f>
        <v>0</v>
      </c>
      <c r="AT60" s="119">
        <f>ROUND(SUM(AV60:AW60),2)</f>
        <v>0</v>
      </c>
      <c r="AU60" s="120">
        <f>ROUND(SUM(AU61:AU62),5)</f>
        <v>0</v>
      </c>
      <c r="AV60" s="119">
        <f>ROUND(AZ60*L29,2)</f>
        <v>0</v>
      </c>
      <c r="AW60" s="119">
        <f>ROUND(BA60*L30,2)</f>
        <v>0</v>
      </c>
      <c r="AX60" s="119">
        <f>ROUND(BB60*L29,2)</f>
        <v>0</v>
      </c>
      <c r="AY60" s="119">
        <f>ROUND(BC60*L30,2)</f>
        <v>0</v>
      </c>
      <c r="AZ60" s="119">
        <f>ROUND(SUM(AZ61:AZ62),2)</f>
        <v>0</v>
      </c>
      <c r="BA60" s="119">
        <f>ROUND(SUM(BA61:BA62),2)</f>
        <v>0</v>
      </c>
      <c r="BB60" s="119">
        <f>ROUND(SUM(BB61:BB62),2)</f>
        <v>0</v>
      </c>
      <c r="BC60" s="119">
        <f>ROUND(SUM(BC61:BC62),2)</f>
        <v>0</v>
      </c>
      <c r="BD60" s="121">
        <f>ROUND(SUM(BD61:BD62),2)</f>
        <v>0</v>
      </c>
      <c r="BE60" s="7"/>
      <c r="BS60" s="122" t="s">
        <v>70</v>
      </c>
      <c r="BT60" s="122" t="s">
        <v>14</v>
      </c>
      <c r="BU60" s="122" t="s">
        <v>72</v>
      </c>
      <c r="BV60" s="122" t="s">
        <v>73</v>
      </c>
      <c r="BW60" s="122" t="s">
        <v>96</v>
      </c>
      <c r="BX60" s="122" t="s">
        <v>5</v>
      </c>
      <c r="CL60" s="122" t="s">
        <v>19</v>
      </c>
      <c r="CM60" s="122" t="s">
        <v>79</v>
      </c>
    </row>
    <row r="61" s="4" customFormat="1" ht="16.5" customHeight="1">
      <c r="A61" s="123" t="s">
        <v>80</v>
      </c>
      <c r="B61" s="62"/>
      <c r="C61" s="124"/>
      <c r="D61" s="124"/>
      <c r="E61" s="125" t="s">
        <v>91</v>
      </c>
      <c r="F61" s="125"/>
      <c r="G61" s="125"/>
      <c r="H61" s="125"/>
      <c r="I61" s="125"/>
      <c r="J61" s="124"/>
      <c r="K61" s="125" t="s">
        <v>97</v>
      </c>
      <c r="L61" s="125"/>
      <c r="M61" s="125"/>
      <c r="N61" s="125"/>
      <c r="O61" s="125"/>
      <c r="P61" s="125"/>
      <c r="Q61" s="125"/>
      <c r="R61" s="125"/>
      <c r="S61" s="125"/>
      <c r="T61" s="125"/>
      <c r="U61" s="125"/>
      <c r="V61" s="125"/>
      <c r="W61" s="125"/>
      <c r="X61" s="125"/>
      <c r="Y61" s="125"/>
      <c r="Z61" s="125"/>
      <c r="AA61" s="125"/>
      <c r="AB61" s="125"/>
      <c r="AC61" s="125"/>
      <c r="AD61" s="125"/>
      <c r="AE61" s="125"/>
      <c r="AF61" s="125"/>
      <c r="AG61" s="126">
        <f>'04 - Mimostaveništní dopr...'!J32</f>
        <v>0</v>
      </c>
      <c r="AH61" s="124"/>
      <c r="AI61" s="124"/>
      <c r="AJ61" s="124"/>
      <c r="AK61" s="124"/>
      <c r="AL61" s="124"/>
      <c r="AM61" s="124"/>
      <c r="AN61" s="126">
        <f>SUM(AG61,AT61)</f>
        <v>0</v>
      </c>
      <c r="AO61" s="124"/>
      <c r="AP61" s="124"/>
      <c r="AQ61" s="127" t="s">
        <v>83</v>
      </c>
      <c r="AR61" s="64"/>
      <c r="AS61" s="128">
        <v>0</v>
      </c>
      <c r="AT61" s="129">
        <f>ROUND(SUM(AV61:AW61),2)</f>
        <v>0</v>
      </c>
      <c r="AU61" s="130">
        <f>'04 - Mimostaveništní dopr...'!P85</f>
        <v>0</v>
      </c>
      <c r="AV61" s="129">
        <f>'04 - Mimostaveništní dopr...'!J35</f>
        <v>0</v>
      </c>
      <c r="AW61" s="129">
        <f>'04 - Mimostaveništní dopr...'!J36</f>
        <v>0</v>
      </c>
      <c r="AX61" s="129">
        <f>'04 - Mimostaveništní dopr...'!J37</f>
        <v>0</v>
      </c>
      <c r="AY61" s="129">
        <f>'04 - Mimostaveništní dopr...'!J38</f>
        <v>0</v>
      </c>
      <c r="AZ61" s="129">
        <f>'04 - Mimostaveništní dopr...'!F35</f>
        <v>0</v>
      </c>
      <c r="BA61" s="129">
        <f>'04 - Mimostaveništní dopr...'!F36</f>
        <v>0</v>
      </c>
      <c r="BB61" s="129">
        <f>'04 - Mimostaveništní dopr...'!F37</f>
        <v>0</v>
      </c>
      <c r="BC61" s="129">
        <f>'04 - Mimostaveništní dopr...'!F38</f>
        <v>0</v>
      </c>
      <c r="BD61" s="131">
        <f>'04 - Mimostaveništní dopr...'!F39</f>
        <v>0</v>
      </c>
      <c r="BE61" s="4"/>
      <c r="BT61" s="132" t="s">
        <v>79</v>
      </c>
      <c r="BV61" s="132" t="s">
        <v>73</v>
      </c>
      <c r="BW61" s="132" t="s">
        <v>98</v>
      </c>
      <c r="BX61" s="132" t="s">
        <v>96</v>
      </c>
      <c r="CL61" s="132" t="s">
        <v>19</v>
      </c>
    </row>
    <row r="62" s="4" customFormat="1" ht="16.5" customHeight="1">
      <c r="A62" s="123" t="s">
        <v>80</v>
      </c>
      <c r="B62" s="62"/>
      <c r="C62" s="124"/>
      <c r="D62" s="124"/>
      <c r="E62" s="125" t="s">
        <v>99</v>
      </c>
      <c r="F62" s="125"/>
      <c r="G62" s="125"/>
      <c r="H62" s="125"/>
      <c r="I62" s="125"/>
      <c r="J62" s="124"/>
      <c r="K62" s="125" t="s">
        <v>100</v>
      </c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6">
        <f>'05 - VON'!J32</f>
        <v>0</v>
      </c>
      <c r="AH62" s="124"/>
      <c r="AI62" s="124"/>
      <c r="AJ62" s="124"/>
      <c r="AK62" s="124"/>
      <c r="AL62" s="124"/>
      <c r="AM62" s="124"/>
      <c r="AN62" s="126">
        <f>SUM(AG62,AT62)</f>
        <v>0</v>
      </c>
      <c r="AO62" s="124"/>
      <c r="AP62" s="124"/>
      <c r="AQ62" s="127" t="s">
        <v>83</v>
      </c>
      <c r="AR62" s="64"/>
      <c r="AS62" s="133">
        <v>0</v>
      </c>
      <c r="AT62" s="134">
        <f>ROUND(SUM(AV62:AW62),2)</f>
        <v>0</v>
      </c>
      <c r="AU62" s="135">
        <f>'05 - VON'!P85</f>
        <v>0</v>
      </c>
      <c r="AV62" s="134">
        <f>'05 - VON'!J35</f>
        <v>0</v>
      </c>
      <c r="AW62" s="134">
        <f>'05 - VON'!J36</f>
        <v>0</v>
      </c>
      <c r="AX62" s="134">
        <f>'05 - VON'!J37</f>
        <v>0</v>
      </c>
      <c r="AY62" s="134">
        <f>'05 - VON'!J38</f>
        <v>0</v>
      </c>
      <c r="AZ62" s="134">
        <f>'05 - VON'!F35</f>
        <v>0</v>
      </c>
      <c r="BA62" s="134">
        <f>'05 - VON'!F36</f>
        <v>0</v>
      </c>
      <c r="BB62" s="134">
        <f>'05 - VON'!F37</f>
        <v>0</v>
      </c>
      <c r="BC62" s="134">
        <f>'05 - VON'!F38</f>
        <v>0</v>
      </c>
      <c r="BD62" s="136">
        <f>'05 - VON'!F39</f>
        <v>0</v>
      </c>
      <c r="BE62" s="4"/>
      <c r="BT62" s="132" t="s">
        <v>79</v>
      </c>
      <c r="BV62" s="132" t="s">
        <v>73</v>
      </c>
      <c r="BW62" s="132" t="s">
        <v>101</v>
      </c>
      <c r="BX62" s="132" t="s">
        <v>96</v>
      </c>
      <c r="CL62" s="132" t="s">
        <v>19</v>
      </c>
    </row>
    <row r="63" s="2" customFormat="1" ht="30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43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</row>
    <row r="64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43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</row>
  </sheetData>
  <sheetProtection sheet="1" formatColumns="0" formatRows="0" objects="1" scenarios="1" spinCount="100000" saltValue="H1c9K6wgHRHnCMAOhNccdCAibS9wXk1f3Dz8XEXtiOylyCj32XVmcsy6w/Gk5+Bg/sxvq7DLK3GQQhSs1HTW/A==" hashValue="Vnl5rOhv6Sx0nStExNwuPtgKA05rEyb7absD7JALV91dZwBqtIaS/E0Pi1MPJlWY+ntgrBcyHY+W9t+OKDFdyw==" algorithmName="SHA-512" password="CC35"/>
  <mergeCells count="70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Požadované práce (Sb...'!C2" display="/"/>
    <hyperlink ref="A57" location="'02 - Materiál (Sborník ÚO...'!C2" display="/"/>
    <hyperlink ref="A58" location="'03 - Mazníky - práce a ma...'!C2" display="/"/>
    <hyperlink ref="A59" location="'04 - Doplnění k zemním pr...'!C2" display="/"/>
    <hyperlink ref="A61" location="'04 - Mimostaveništní dopr...'!C2" display="/"/>
    <hyperlink ref="A62" location="'05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79</v>
      </c>
    </row>
    <row r="4" s="1" customFormat="1" ht="24.96" customHeight="1">
      <c r="B4" s="19"/>
      <c r="D4" s="139" t="s">
        <v>102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2024 - 2025 - OBLAST č.1</v>
      </c>
      <c r="F7" s="141"/>
      <c r="G7" s="141"/>
      <c r="H7" s="141"/>
      <c r="L7" s="19"/>
    </row>
    <row r="8" s="1" customFormat="1" ht="12" customHeight="1">
      <c r="B8" s="19"/>
      <c r="D8" s="141" t="s">
        <v>103</v>
      </c>
      <c r="L8" s="19"/>
    </row>
    <row r="9" s="2" customFormat="1" ht="16.5" customHeight="1">
      <c r="A9" s="37"/>
      <c r="B9" s="43"/>
      <c r="C9" s="37"/>
      <c r="D9" s="37"/>
      <c r="E9" s="142" t="s">
        <v>104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106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1. 8. 2023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zakázky'!AN10="","",'Rekapitulace zakázky'!AN10)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zakázky'!E11="","",'Rekapitulace zakázky'!E11)</f>
        <v>OŘ Ústí nad Labem</v>
      </c>
      <c r="F17" s="37"/>
      <c r="G17" s="37"/>
      <c r="H17" s="37"/>
      <c r="I17" s="141" t="s">
        <v>28</v>
      </c>
      <c r="J17" s="132" t="str">
        <f>IF('Rekapitulace zakázky'!AN11="","",'Rekapitulace zakázky'!AN11)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28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28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33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34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ROUND((SUM(BE85:BE966)),  2)</f>
        <v>0</v>
      </c>
      <c r="G35" s="37"/>
      <c r="H35" s="37"/>
      <c r="I35" s="156">
        <v>0.20999999999999999</v>
      </c>
      <c r="J35" s="155">
        <f>ROUND(((SUM(BE85:BE966))*I35),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ROUND((SUM(BF85:BF966)),  2)</f>
        <v>0</v>
      </c>
      <c r="G36" s="37"/>
      <c r="H36" s="37"/>
      <c r="I36" s="156">
        <v>0.14999999999999999</v>
      </c>
      <c r="J36" s="155">
        <f>ROUND(((SUM(BF85:BF966))*I36),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ROUND((SUM(BG85:BG966)),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ROUND((SUM(BH85:BH966)),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ROUND((SUM(BI85:BI966)),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2024 - 2025 - OBLAST č.1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104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01 - Požadované práce (Sborník ÚOŽI 2023)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1. 8. 2023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OŘ Ústí nad Labem</v>
      </c>
      <c r="G58" s="39"/>
      <c r="H58" s="39"/>
      <c r="I58" s="31" t="s">
        <v>31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33</v>
      </c>
      <c r="J59" s="35" t="str">
        <f>E26</f>
        <v>Tomáš Šrédl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108</v>
      </c>
      <c r="D61" s="170"/>
      <c r="E61" s="170"/>
      <c r="F61" s="170"/>
      <c r="G61" s="170"/>
      <c r="H61" s="170"/>
      <c r="I61" s="170"/>
      <c r="J61" s="171" t="s">
        <v>109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110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111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Údržba, opravy a odstraňování závad u ST OŘ UNL 2024 - 2025 - OBLAST č.1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103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104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01 - Požadované práce (Sborník ÚOŽI 2023)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 xml:space="preserve"> </v>
      </c>
      <c r="G79" s="39"/>
      <c r="H79" s="39"/>
      <c r="I79" s="31" t="s">
        <v>23</v>
      </c>
      <c r="J79" s="71" t="str">
        <f>IF(J14="","",J14)</f>
        <v>1. 8. 2023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>OŘ Ústí nad Labem</v>
      </c>
      <c r="G81" s="39"/>
      <c r="H81" s="39"/>
      <c r="I81" s="31" t="s">
        <v>31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33</v>
      </c>
      <c r="J82" s="35" t="str">
        <f>E26</f>
        <v>Tomáš Šrédl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112</v>
      </c>
      <c r="D84" s="176" t="s">
        <v>56</v>
      </c>
      <c r="E84" s="176" t="s">
        <v>52</v>
      </c>
      <c r="F84" s="176" t="s">
        <v>53</v>
      </c>
      <c r="G84" s="176" t="s">
        <v>113</v>
      </c>
      <c r="H84" s="176" t="s">
        <v>114</v>
      </c>
      <c r="I84" s="176" t="s">
        <v>115</v>
      </c>
      <c r="J84" s="176" t="s">
        <v>109</v>
      </c>
      <c r="K84" s="177" t="s">
        <v>116</v>
      </c>
      <c r="L84" s="178"/>
      <c r="M84" s="91" t="s">
        <v>19</v>
      </c>
      <c r="N84" s="92" t="s">
        <v>41</v>
      </c>
      <c r="O84" s="92" t="s">
        <v>117</v>
      </c>
      <c r="P84" s="92" t="s">
        <v>118</v>
      </c>
      <c r="Q84" s="92" t="s">
        <v>119</v>
      </c>
      <c r="R84" s="92" t="s">
        <v>120</v>
      </c>
      <c r="S84" s="92" t="s">
        <v>121</v>
      </c>
      <c r="T84" s="93" t="s">
        <v>122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123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SUM(P86:P966)</f>
        <v>0</v>
      </c>
      <c r="Q85" s="95"/>
      <c r="R85" s="181">
        <f>SUM(R86:R966)</f>
        <v>0</v>
      </c>
      <c r="S85" s="95"/>
      <c r="T85" s="182">
        <f>SUM(T86:T966)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110</v>
      </c>
      <c r="BK85" s="183">
        <f>SUM(BK86:BK966)</f>
        <v>0</v>
      </c>
    </row>
    <row r="86" s="2" customFormat="1" ht="37.8" customHeight="1">
      <c r="A86" s="37"/>
      <c r="B86" s="38"/>
      <c r="C86" s="184" t="s">
        <v>14</v>
      </c>
      <c r="D86" s="184" t="s">
        <v>124</v>
      </c>
      <c r="E86" s="185" t="s">
        <v>125</v>
      </c>
      <c r="F86" s="186" t="s">
        <v>126</v>
      </c>
      <c r="G86" s="187" t="s">
        <v>127</v>
      </c>
      <c r="H86" s="188">
        <v>600</v>
      </c>
      <c r="I86" s="189"/>
      <c r="J86" s="190">
        <f>ROUND(I86*H86,2)</f>
        <v>0</v>
      </c>
      <c r="K86" s="186" t="s">
        <v>128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129</v>
      </c>
      <c r="AT86" s="195" t="s">
        <v>124</v>
      </c>
      <c r="AU86" s="195" t="s">
        <v>71</v>
      </c>
      <c r="AY86" s="16" t="s">
        <v>130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14</v>
      </c>
      <c r="BK86" s="196">
        <f>ROUND(I86*H86,2)</f>
        <v>0</v>
      </c>
      <c r="BL86" s="16" t="s">
        <v>129</v>
      </c>
      <c r="BM86" s="195" t="s">
        <v>131</v>
      </c>
    </row>
    <row r="87" s="2" customFormat="1" ht="55.5" customHeight="1">
      <c r="A87" s="37"/>
      <c r="B87" s="38"/>
      <c r="C87" s="184" t="s">
        <v>79</v>
      </c>
      <c r="D87" s="184" t="s">
        <v>124</v>
      </c>
      <c r="E87" s="185" t="s">
        <v>132</v>
      </c>
      <c r="F87" s="186" t="s">
        <v>133</v>
      </c>
      <c r="G87" s="187" t="s">
        <v>134</v>
      </c>
      <c r="H87" s="188">
        <v>40</v>
      </c>
      <c r="I87" s="189"/>
      <c r="J87" s="190">
        <f>ROUND(I87*H87,2)</f>
        <v>0</v>
      </c>
      <c r="K87" s="186" t="s">
        <v>128</v>
      </c>
      <c r="L87" s="43"/>
      <c r="M87" s="191" t="s">
        <v>19</v>
      </c>
      <c r="N87" s="192" t="s">
        <v>42</v>
      </c>
      <c r="O87" s="83"/>
      <c r="P87" s="193">
        <f>O87*H87</f>
        <v>0</v>
      </c>
      <c r="Q87" s="193">
        <v>0</v>
      </c>
      <c r="R87" s="193">
        <f>Q87*H87</f>
        <v>0</v>
      </c>
      <c r="S87" s="193">
        <v>0</v>
      </c>
      <c r="T87" s="194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5" t="s">
        <v>129</v>
      </c>
      <c r="AT87" s="195" t="s">
        <v>124</v>
      </c>
      <c r="AU87" s="195" t="s">
        <v>71</v>
      </c>
      <c r="AY87" s="16" t="s">
        <v>130</v>
      </c>
      <c r="BE87" s="196">
        <f>IF(N87="základní",J87,0)</f>
        <v>0</v>
      </c>
      <c r="BF87" s="196">
        <f>IF(N87="snížená",J87,0)</f>
        <v>0</v>
      </c>
      <c r="BG87" s="196">
        <f>IF(N87="zákl. přenesená",J87,0)</f>
        <v>0</v>
      </c>
      <c r="BH87" s="196">
        <f>IF(N87="sníž. přenesená",J87,0)</f>
        <v>0</v>
      </c>
      <c r="BI87" s="196">
        <f>IF(N87="nulová",J87,0)</f>
        <v>0</v>
      </c>
      <c r="BJ87" s="16" t="s">
        <v>14</v>
      </c>
      <c r="BK87" s="196">
        <f>ROUND(I87*H87,2)</f>
        <v>0</v>
      </c>
      <c r="BL87" s="16" t="s">
        <v>129</v>
      </c>
      <c r="BM87" s="195" t="s">
        <v>135</v>
      </c>
    </row>
    <row r="88" s="2" customFormat="1" ht="55.5" customHeight="1">
      <c r="A88" s="37"/>
      <c r="B88" s="38"/>
      <c r="C88" s="184" t="s">
        <v>136</v>
      </c>
      <c r="D88" s="184" t="s">
        <v>124</v>
      </c>
      <c r="E88" s="185" t="s">
        <v>137</v>
      </c>
      <c r="F88" s="186" t="s">
        <v>138</v>
      </c>
      <c r="G88" s="187" t="s">
        <v>134</v>
      </c>
      <c r="H88" s="188">
        <v>10</v>
      </c>
      <c r="I88" s="189"/>
      <c r="J88" s="190">
        <f>ROUND(I88*H88,2)</f>
        <v>0</v>
      </c>
      <c r="K88" s="186" t="s">
        <v>128</v>
      </c>
      <c r="L88" s="43"/>
      <c r="M88" s="191" t="s">
        <v>19</v>
      </c>
      <c r="N88" s="192" t="s">
        <v>42</v>
      </c>
      <c r="O88" s="83"/>
      <c r="P88" s="193">
        <f>O88*H88</f>
        <v>0</v>
      </c>
      <c r="Q88" s="193">
        <v>0</v>
      </c>
      <c r="R88" s="193">
        <f>Q88*H88</f>
        <v>0</v>
      </c>
      <c r="S88" s="193">
        <v>0</v>
      </c>
      <c r="T88" s="19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5" t="s">
        <v>129</v>
      </c>
      <c r="AT88" s="195" t="s">
        <v>124</v>
      </c>
      <c r="AU88" s="195" t="s">
        <v>71</v>
      </c>
      <c r="AY88" s="16" t="s">
        <v>130</v>
      </c>
      <c r="BE88" s="196">
        <f>IF(N88="základní",J88,0)</f>
        <v>0</v>
      </c>
      <c r="BF88" s="196">
        <f>IF(N88="snížená",J88,0)</f>
        <v>0</v>
      </c>
      <c r="BG88" s="196">
        <f>IF(N88="zákl. přenesená",J88,0)</f>
        <v>0</v>
      </c>
      <c r="BH88" s="196">
        <f>IF(N88="sníž. přenesená",J88,0)</f>
        <v>0</v>
      </c>
      <c r="BI88" s="196">
        <f>IF(N88="nulová",J88,0)</f>
        <v>0</v>
      </c>
      <c r="BJ88" s="16" t="s">
        <v>14</v>
      </c>
      <c r="BK88" s="196">
        <f>ROUND(I88*H88,2)</f>
        <v>0</v>
      </c>
      <c r="BL88" s="16" t="s">
        <v>129</v>
      </c>
      <c r="BM88" s="195" t="s">
        <v>139</v>
      </c>
    </row>
    <row r="89" s="2" customFormat="1" ht="55.5" customHeight="1">
      <c r="A89" s="37"/>
      <c r="B89" s="38"/>
      <c r="C89" s="184" t="s">
        <v>129</v>
      </c>
      <c r="D89" s="184" t="s">
        <v>124</v>
      </c>
      <c r="E89" s="185" t="s">
        <v>140</v>
      </c>
      <c r="F89" s="186" t="s">
        <v>141</v>
      </c>
      <c r="G89" s="187" t="s">
        <v>134</v>
      </c>
      <c r="H89" s="188">
        <v>10</v>
      </c>
      <c r="I89" s="189"/>
      <c r="J89" s="190">
        <f>ROUND(I89*H89,2)</f>
        <v>0</v>
      </c>
      <c r="K89" s="186" t="s">
        <v>128</v>
      </c>
      <c r="L89" s="43"/>
      <c r="M89" s="191" t="s">
        <v>19</v>
      </c>
      <c r="N89" s="192" t="s">
        <v>42</v>
      </c>
      <c r="O89" s="83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129</v>
      </c>
      <c r="AT89" s="195" t="s">
        <v>124</v>
      </c>
      <c r="AU89" s="195" t="s">
        <v>71</v>
      </c>
      <c r="AY89" s="16" t="s">
        <v>130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14</v>
      </c>
      <c r="BK89" s="196">
        <f>ROUND(I89*H89,2)</f>
        <v>0</v>
      </c>
      <c r="BL89" s="16" t="s">
        <v>129</v>
      </c>
      <c r="BM89" s="195" t="s">
        <v>142</v>
      </c>
    </row>
    <row r="90" s="2" customFormat="1" ht="55.5" customHeight="1">
      <c r="A90" s="37"/>
      <c r="B90" s="38"/>
      <c r="C90" s="184" t="s">
        <v>143</v>
      </c>
      <c r="D90" s="184" t="s">
        <v>124</v>
      </c>
      <c r="E90" s="185" t="s">
        <v>144</v>
      </c>
      <c r="F90" s="186" t="s">
        <v>145</v>
      </c>
      <c r="G90" s="187" t="s">
        <v>134</v>
      </c>
      <c r="H90" s="188">
        <v>6</v>
      </c>
      <c r="I90" s="189"/>
      <c r="J90" s="190">
        <f>ROUND(I90*H90,2)</f>
        <v>0</v>
      </c>
      <c r="K90" s="186" t="s">
        <v>128</v>
      </c>
      <c r="L90" s="43"/>
      <c r="M90" s="191" t="s">
        <v>19</v>
      </c>
      <c r="N90" s="192" t="s">
        <v>42</v>
      </c>
      <c r="O90" s="83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129</v>
      </c>
      <c r="AT90" s="195" t="s">
        <v>124</v>
      </c>
      <c r="AU90" s="195" t="s">
        <v>71</v>
      </c>
      <c r="AY90" s="16" t="s">
        <v>130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14</v>
      </c>
      <c r="BK90" s="196">
        <f>ROUND(I90*H90,2)</f>
        <v>0</v>
      </c>
      <c r="BL90" s="16" t="s">
        <v>129</v>
      </c>
      <c r="BM90" s="195" t="s">
        <v>146</v>
      </c>
    </row>
    <row r="91" s="2" customFormat="1" ht="49.05" customHeight="1">
      <c r="A91" s="37"/>
      <c r="B91" s="38"/>
      <c r="C91" s="184" t="s">
        <v>147</v>
      </c>
      <c r="D91" s="184" t="s">
        <v>124</v>
      </c>
      <c r="E91" s="185" t="s">
        <v>148</v>
      </c>
      <c r="F91" s="186" t="s">
        <v>149</v>
      </c>
      <c r="G91" s="187" t="s">
        <v>134</v>
      </c>
      <c r="H91" s="188">
        <v>6</v>
      </c>
      <c r="I91" s="189"/>
      <c r="J91" s="190">
        <f>ROUND(I91*H91,2)</f>
        <v>0</v>
      </c>
      <c r="K91" s="186" t="s">
        <v>128</v>
      </c>
      <c r="L91" s="43"/>
      <c r="M91" s="191" t="s">
        <v>19</v>
      </c>
      <c r="N91" s="192" t="s">
        <v>42</v>
      </c>
      <c r="O91" s="83"/>
      <c r="P91" s="193">
        <f>O91*H91</f>
        <v>0</v>
      </c>
      <c r="Q91" s="193">
        <v>0</v>
      </c>
      <c r="R91" s="193">
        <f>Q91*H91</f>
        <v>0</v>
      </c>
      <c r="S91" s="193">
        <v>0</v>
      </c>
      <c r="T91" s="19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5" t="s">
        <v>129</v>
      </c>
      <c r="AT91" s="195" t="s">
        <v>124</v>
      </c>
      <c r="AU91" s="195" t="s">
        <v>71</v>
      </c>
      <c r="AY91" s="16" t="s">
        <v>130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16" t="s">
        <v>14</v>
      </c>
      <c r="BK91" s="196">
        <f>ROUND(I91*H91,2)</f>
        <v>0</v>
      </c>
      <c r="BL91" s="16" t="s">
        <v>129</v>
      </c>
      <c r="BM91" s="195" t="s">
        <v>150</v>
      </c>
    </row>
    <row r="92" s="2" customFormat="1" ht="55.5" customHeight="1">
      <c r="A92" s="37"/>
      <c r="B92" s="38"/>
      <c r="C92" s="184" t="s">
        <v>151</v>
      </c>
      <c r="D92" s="184" t="s">
        <v>124</v>
      </c>
      <c r="E92" s="185" t="s">
        <v>152</v>
      </c>
      <c r="F92" s="186" t="s">
        <v>153</v>
      </c>
      <c r="G92" s="187" t="s">
        <v>134</v>
      </c>
      <c r="H92" s="188">
        <v>6</v>
      </c>
      <c r="I92" s="189"/>
      <c r="J92" s="190">
        <f>ROUND(I92*H92,2)</f>
        <v>0</v>
      </c>
      <c r="K92" s="186" t="s">
        <v>128</v>
      </c>
      <c r="L92" s="43"/>
      <c r="M92" s="191" t="s">
        <v>19</v>
      </c>
      <c r="N92" s="192" t="s">
        <v>42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129</v>
      </c>
      <c r="AT92" s="195" t="s">
        <v>124</v>
      </c>
      <c r="AU92" s="195" t="s">
        <v>71</v>
      </c>
      <c r="AY92" s="16" t="s">
        <v>130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14</v>
      </c>
      <c r="BK92" s="196">
        <f>ROUND(I92*H92,2)</f>
        <v>0</v>
      </c>
      <c r="BL92" s="16" t="s">
        <v>129</v>
      </c>
      <c r="BM92" s="195" t="s">
        <v>154</v>
      </c>
    </row>
    <row r="93" s="2" customFormat="1" ht="49.05" customHeight="1">
      <c r="A93" s="37"/>
      <c r="B93" s="38"/>
      <c r="C93" s="184" t="s">
        <v>155</v>
      </c>
      <c r="D93" s="184" t="s">
        <v>124</v>
      </c>
      <c r="E93" s="185" t="s">
        <v>156</v>
      </c>
      <c r="F93" s="186" t="s">
        <v>157</v>
      </c>
      <c r="G93" s="187" t="s">
        <v>134</v>
      </c>
      <c r="H93" s="188">
        <v>10</v>
      </c>
      <c r="I93" s="189"/>
      <c r="J93" s="190">
        <f>ROUND(I93*H93,2)</f>
        <v>0</v>
      </c>
      <c r="K93" s="186" t="s">
        <v>128</v>
      </c>
      <c r="L93" s="43"/>
      <c r="M93" s="191" t="s">
        <v>19</v>
      </c>
      <c r="N93" s="192" t="s">
        <v>42</v>
      </c>
      <c r="O93" s="83"/>
      <c r="P93" s="193">
        <f>O93*H93</f>
        <v>0</v>
      </c>
      <c r="Q93" s="193">
        <v>0</v>
      </c>
      <c r="R93" s="193">
        <f>Q93*H93</f>
        <v>0</v>
      </c>
      <c r="S93" s="193">
        <v>0</v>
      </c>
      <c r="T93" s="19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5" t="s">
        <v>129</v>
      </c>
      <c r="AT93" s="195" t="s">
        <v>124</v>
      </c>
      <c r="AU93" s="195" t="s">
        <v>71</v>
      </c>
      <c r="AY93" s="16" t="s">
        <v>130</v>
      </c>
      <c r="BE93" s="196">
        <f>IF(N93="základní",J93,0)</f>
        <v>0</v>
      </c>
      <c r="BF93" s="196">
        <f>IF(N93="snížená",J93,0)</f>
        <v>0</v>
      </c>
      <c r="BG93" s="196">
        <f>IF(N93="zákl. přenesená",J93,0)</f>
        <v>0</v>
      </c>
      <c r="BH93" s="196">
        <f>IF(N93="sníž. přenesená",J93,0)</f>
        <v>0</v>
      </c>
      <c r="BI93" s="196">
        <f>IF(N93="nulová",J93,0)</f>
        <v>0</v>
      </c>
      <c r="BJ93" s="16" t="s">
        <v>14</v>
      </c>
      <c r="BK93" s="196">
        <f>ROUND(I93*H93,2)</f>
        <v>0</v>
      </c>
      <c r="BL93" s="16" t="s">
        <v>129</v>
      </c>
      <c r="BM93" s="195" t="s">
        <v>158</v>
      </c>
    </row>
    <row r="94" s="2" customFormat="1">
      <c r="A94" s="37"/>
      <c r="B94" s="38"/>
      <c r="C94" s="39"/>
      <c r="D94" s="197" t="s">
        <v>159</v>
      </c>
      <c r="E94" s="39"/>
      <c r="F94" s="198" t="s">
        <v>160</v>
      </c>
      <c r="G94" s="39"/>
      <c r="H94" s="39"/>
      <c r="I94" s="199"/>
      <c r="J94" s="39"/>
      <c r="K94" s="39"/>
      <c r="L94" s="43"/>
      <c r="M94" s="200"/>
      <c r="N94" s="201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159</v>
      </c>
      <c r="AU94" s="16" t="s">
        <v>71</v>
      </c>
    </row>
    <row r="95" s="2" customFormat="1" ht="49.05" customHeight="1">
      <c r="A95" s="37"/>
      <c r="B95" s="38"/>
      <c r="C95" s="184" t="s">
        <v>161</v>
      </c>
      <c r="D95" s="184" t="s">
        <v>124</v>
      </c>
      <c r="E95" s="185" t="s">
        <v>162</v>
      </c>
      <c r="F95" s="186" t="s">
        <v>163</v>
      </c>
      <c r="G95" s="187" t="s">
        <v>134</v>
      </c>
      <c r="H95" s="188">
        <v>4</v>
      </c>
      <c r="I95" s="189"/>
      <c r="J95" s="190">
        <f>ROUND(I95*H95,2)</f>
        <v>0</v>
      </c>
      <c r="K95" s="186" t="s">
        <v>128</v>
      </c>
      <c r="L95" s="43"/>
      <c r="M95" s="191" t="s">
        <v>19</v>
      </c>
      <c r="N95" s="192" t="s">
        <v>42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129</v>
      </c>
      <c r="AT95" s="195" t="s">
        <v>124</v>
      </c>
      <c r="AU95" s="195" t="s">
        <v>71</v>
      </c>
      <c r="AY95" s="16" t="s">
        <v>130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14</v>
      </c>
      <c r="BK95" s="196">
        <f>ROUND(I95*H95,2)</f>
        <v>0</v>
      </c>
      <c r="BL95" s="16" t="s">
        <v>129</v>
      </c>
      <c r="BM95" s="195" t="s">
        <v>164</v>
      </c>
    </row>
    <row r="96" s="2" customFormat="1">
      <c r="A96" s="37"/>
      <c r="B96" s="38"/>
      <c r="C96" s="39"/>
      <c r="D96" s="197" t="s">
        <v>159</v>
      </c>
      <c r="E96" s="39"/>
      <c r="F96" s="198" t="s">
        <v>160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159</v>
      </c>
      <c r="AU96" s="16" t="s">
        <v>71</v>
      </c>
    </row>
    <row r="97" s="2" customFormat="1" ht="49.05" customHeight="1">
      <c r="A97" s="37"/>
      <c r="B97" s="38"/>
      <c r="C97" s="184" t="s">
        <v>165</v>
      </c>
      <c r="D97" s="184" t="s">
        <v>124</v>
      </c>
      <c r="E97" s="185" t="s">
        <v>166</v>
      </c>
      <c r="F97" s="186" t="s">
        <v>167</v>
      </c>
      <c r="G97" s="187" t="s">
        <v>134</v>
      </c>
      <c r="H97" s="188">
        <v>8</v>
      </c>
      <c r="I97" s="189"/>
      <c r="J97" s="190">
        <f>ROUND(I97*H97,2)</f>
        <v>0</v>
      </c>
      <c r="K97" s="186" t="s">
        <v>128</v>
      </c>
      <c r="L97" s="43"/>
      <c r="M97" s="191" t="s">
        <v>19</v>
      </c>
      <c r="N97" s="192" t="s">
        <v>42</v>
      </c>
      <c r="O97" s="83"/>
      <c r="P97" s="193">
        <f>O97*H97</f>
        <v>0</v>
      </c>
      <c r="Q97" s="193">
        <v>0</v>
      </c>
      <c r="R97" s="193">
        <f>Q97*H97</f>
        <v>0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129</v>
      </c>
      <c r="AT97" s="195" t="s">
        <v>124</v>
      </c>
      <c r="AU97" s="195" t="s">
        <v>71</v>
      </c>
      <c r="AY97" s="16" t="s">
        <v>130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14</v>
      </c>
      <c r="BK97" s="196">
        <f>ROUND(I97*H97,2)</f>
        <v>0</v>
      </c>
      <c r="BL97" s="16" t="s">
        <v>129</v>
      </c>
      <c r="BM97" s="195" t="s">
        <v>168</v>
      </c>
    </row>
    <row r="98" s="2" customFormat="1">
      <c r="A98" s="37"/>
      <c r="B98" s="38"/>
      <c r="C98" s="39"/>
      <c r="D98" s="197" t="s">
        <v>159</v>
      </c>
      <c r="E98" s="39"/>
      <c r="F98" s="198" t="s">
        <v>160</v>
      </c>
      <c r="G98" s="39"/>
      <c r="H98" s="39"/>
      <c r="I98" s="199"/>
      <c r="J98" s="39"/>
      <c r="K98" s="39"/>
      <c r="L98" s="43"/>
      <c r="M98" s="200"/>
      <c r="N98" s="20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159</v>
      </c>
      <c r="AU98" s="16" t="s">
        <v>71</v>
      </c>
    </row>
    <row r="99" s="2" customFormat="1" ht="37.8" customHeight="1">
      <c r="A99" s="37"/>
      <c r="B99" s="38"/>
      <c r="C99" s="184" t="s">
        <v>169</v>
      </c>
      <c r="D99" s="184" t="s">
        <v>124</v>
      </c>
      <c r="E99" s="185" t="s">
        <v>170</v>
      </c>
      <c r="F99" s="186" t="s">
        <v>171</v>
      </c>
      <c r="G99" s="187" t="s">
        <v>172</v>
      </c>
      <c r="H99" s="188">
        <v>20</v>
      </c>
      <c r="I99" s="189"/>
      <c r="J99" s="190">
        <f>ROUND(I99*H99,2)</f>
        <v>0</v>
      </c>
      <c r="K99" s="186" t="s">
        <v>128</v>
      </c>
      <c r="L99" s="43"/>
      <c r="M99" s="191" t="s">
        <v>19</v>
      </c>
      <c r="N99" s="192" t="s">
        <v>42</v>
      </c>
      <c r="O99" s="83"/>
      <c r="P99" s="193">
        <f>O99*H99</f>
        <v>0</v>
      </c>
      <c r="Q99" s="193">
        <v>0</v>
      </c>
      <c r="R99" s="193">
        <f>Q99*H99</f>
        <v>0</v>
      </c>
      <c r="S99" s="193">
        <v>0</v>
      </c>
      <c r="T99" s="19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5" t="s">
        <v>129</v>
      </c>
      <c r="AT99" s="195" t="s">
        <v>124</v>
      </c>
      <c r="AU99" s="195" t="s">
        <v>71</v>
      </c>
      <c r="AY99" s="16" t="s">
        <v>130</v>
      </c>
      <c r="BE99" s="196">
        <f>IF(N99="základní",J99,0)</f>
        <v>0</v>
      </c>
      <c r="BF99" s="196">
        <f>IF(N99="snížená",J99,0)</f>
        <v>0</v>
      </c>
      <c r="BG99" s="196">
        <f>IF(N99="zákl. přenesená",J99,0)</f>
        <v>0</v>
      </c>
      <c r="BH99" s="196">
        <f>IF(N99="sníž. přenesená",J99,0)</f>
        <v>0</v>
      </c>
      <c r="BI99" s="196">
        <f>IF(N99="nulová",J99,0)</f>
        <v>0</v>
      </c>
      <c r="BJ99" s="16" t="s">
        <v>14</v>
      </c>
      <c r="BK99" s="196">
        <f>ROUND(I99*H99,2)</f>
        <v>0</v>
      </c>
      <c r="BL99" s="16" t="s">
        <v>129</v>
      </c>
      <c r="BM99" s="195" t="s">
        <v>173</v>
      </c>
    </row>
    <row r="100" s="2" customFormat="1" ht="33" customHeight="1">
      <c r="A100" s="37"/>
      <c r="B100" s="38"/>
      <c r="C100" s="184" t="s">
        <v>174</v>
      </c>
      <c r="D100" s="184" t="s">
        <v>124</v>
      </c>
      <c r="E100" s="185" t="s">
        <v>175</v>
      </c>
      <c r="F100" s="186" t="s">
        <v>176</v>
      </c>
      <c r="G100" s="187" t="s">
        <v>127</v>
      </c>
      <c r="H100" s="188">
        <v>200</v>
      </c>
      <c r="I100" s="189"/>
      <c r="J100" s="190">
        <f>ROUND(I100*H100,2)</f>
        <v>0</v>
      </c>
      <c r="K100" s="186" t="s">
        <v>128</v>
      </c>
      <c r="L100" s="43"/>
      <c r="M100" s="191" t="s">
        <v>19</v>
      </c>
      <c r="N100" s="192" t="s">
        <v>42</v>
      </c>
      <c r="O100" s="83"/>
      <c r="P100" s="193">
        <f>O100*H100</f>
        <v>0</v>
      </c>
      <c r="Q100" s="193">
        <v>0</v>
      </c>
      <c r="R100" s="193">
        <f>Q100*H100</f>
        <v>0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129</v>
      </c>
      <c r="AT100" s="195" t="s">
        <v>124</v>
      </c>
      <c r="AU100" s="195" t="s">
        <v>71</v>
      </c>
      <c r="AY100" s="16" t="s">
        <v>130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6" t="s">
        <v>14</v>
      </c>
      <c r="BK100" s="196">
        <f>ROUND(I100*H100,2)</f>
        <v>0</v>
      </c>
      <c r="BL100" s="16" t="s">
        <v>129</v>
      </c>
      <c r="BM100" s="195" t="s">
        <v>177</v>
      </c>
    </row>
    <row r="101" s="2" customFormat="1" ht="33" customHeight="1">
      <c r="A101" s="37"/>
      <c r="B101" s="38"/>
      <c r="C101" s="184" t="s">
        <v>178</v>
      </c>
      <c r="D101" s="184" t="s">
        <v>124</v>
      </c>
      <c r="E101" s="185" t="s">
        <v>179</v>
      </c>
      <c r="F101" s="186" t="s">
        <v>180</v>
      </c>
      <c r="G101" s="187" t="s">
        <v>127</v>
      </c>
      <c r="H101" s="188">
        <v>100</v>
      </c>
      <c r="I101" s="189"/>
      <c r="J101" s="190">
        <f>ROUND(I101*H101,2)</f>
        <v>0</v>
      </c>
      <c r="K101" s="186" t="s">
        <v>128</v>
      </c>
      <c r="L101" s="43"/>
      <c r="M101" s="191" t="s">
        <v>19</v>
      </c>
      <c r="N101" s="192" t="s">
        <v>42</v>
      </c>
      <c r="O101" s="83"/>
      <c r="P101" s="193">
        <f>O101*H101</f>
        <v>0</v>
      </c>
      <c r="Q101" s="193">
        <v>0</v>
      </c>
      <c r="R101" s="193">
        <f>Q101*H101</f>
        <v>0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129</v>
      </c>
      <c r="AT101" s="195" t="s">
        <v>124</v>
      </c>
      <c r="AU101" s="195" t="s">
        <v>71</v>
      </c>
      <c r="AY101" s="16" t="s">
        <v>130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14</v>
      </c>
      <c r="BK101" s="196">
        <f>ROUND(I101*H101,2)</f>
        <v>0</v>
      </c>
      <c r="BL101" s="16" t="s">
        <v>129</v>
      </c>
      <c r="BM101" s="195" t="s">
        <v>181</v>
      </c>
    </row>
    <row r="102" s="2" customFormat="1" ht="37.8" customHeight="1">
      <c r="A102" s="37"/>
      <c r="B102" s="38"/>
      <c r="C102" s="184" t="s">
        <v>182</v>
      </c>
      <c r="D102" s="184" t="s">
        <v>124</v>
      </c>
      <c r="E102" s="185" t="s">
        <v>183</v>
      </c>
      <c r="F102" s="186" t="s">
        <v>184</v>
      </c>
      <c r="G102" s="187" t="s">
        <v>185</v>
      </c>
      <c r="H102" s="188">
        <v>1000</v>
      </c>
      <c r="I102" s="189"/>
      <c r="J102" s="190">
        <f>ROUND(I102*H102,2)</f>
        <v>0</v>
      </c>
      <c r="K102" s="186" t="s">
        <v>128</v>
      </c>
      <c r="L102" s="43"/>
      <c r="M102" s="191" t="s">
        <v>19</v>
      </c>
      <c r="N102" s="192" t="s">
        <v>42</v>
      </c>
      <c r="O102" s="83"/>
      <c r="P102" s="193">
        <f>O102*H102</f>
        <v>0</v>
      </c>
      <c r="Q102" s="193">
        <v>0</v>
      </c>
      <c r="R102" s="193">
        <f>Q102*H102</f>
        <v>0</v>
      </c>
      <c r="S102" s="193">
        <v>0</v>
      </c>
      <c r="T102" s="19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5" t="s">
        <v>129</v>
      </c>
      <c r="AT102" s="195" t="s">
        <v>124</v>
      </c>
      <c r="AU102" s="195" t="s">
        <v>71</v>
      </c>
      <c r="AY102" s="16" t="s">
        <v>130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16" t="s">
        <v>14</v>
      </c>
      <c r="BK102" s="196">
        <f>ROUND(I102*H102,2)</f>
        <v>0</v>
      </c>
      <c r="BL102" s="16" t="s">
        <v>129</v>
      </c>
      <c r="BM102" s="195" t="s">
        <v>186</v>
      </c>
    </row>
    <row r="103" s="2" customFormat="1" ht="37.8" customHeight="1">
      <c r="A103" s="37"/>
      <c r="B103" s="38"/>
      <c r="C103" s="184" t="s">
        <v>8</v>
      </c>
      <c r="D103" s="184" t="s">
        <v>124</v>
      </c>
      <c r="E103" s="185" t="s">
        <v>187</v>
      </c>
      <c r="F103" s="186" t="s">
        <v>188</v>
      </c>
      <c r="G103" s="187" t="s">
        <v>185</v>
      </c>
      <c r="H103" s="188">
        <v>1000</v>
      </c>
      <c r="I103" s="189"/>
      <c r="J103" s="190">
        <f>ROUND(I103*H103,2)</f>
        <v>0</v>
      </c>
      <c r="K103" s="186" t="s">
        <v>128</v>
      </c>
      <c r="L103" s="43"/>
      <c r="M103" s="191" t="s">
        <v>19</v>
      </c>
      <c r="N103" s="192" t="s">
        <v>42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129</v>
      </c>
      <c r="AT103" s="195" t="s">
        <v>124</v>
      </c>
      <c r="AU103" s="195" t="s">
        <v>71</v>
      </c>
      <c r="AY103" s="16" t="s">
        <v>130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14</v>
      </c>
      <c r="BK103" s="196">
        <f>ROUND(I103*H103,2)</f>
        <v>0</v>
      </c>
      <c r="BL103" s="16" t="s">
        <v>129</v>
      </c>
      <c r="BM103" s="195" t="s">
        <v>189</v>
      </c>
    </row>
    <row r="104" s="2" customFormat="1" ht="44.25" customHeight="1">
      <c r="A104" s="37"/>
      <c r="B104" s="38"/>
      <c r="C104" s="184" t="s">
        <v>190</v>
      </c>
      <c r="D104" s="184" t="s">
        <v>124</v>
      </c>
      <c r="E104" s="185" t="s">
        <v>191</v>
      </c>
      <c r="F104" s="186" t="s">
        <v>192</v>
      </c>
      <c r="G104" s="187" t="s">
        <v>193</v>
      </c>
      <c r="H104" s="188">
        <v>30</v>
      </c>
      <c r="I104" s="189"/>
      <c r="J104" s="190">
        <f>ROUND(I104*H104,2)</f>
        <v>0</v>
      </c>
      <c r="K104" s="186" t="s">
        <v>128</v>
      </c>
      <c r="L104" s="43"/>
      <c r="M104" s="191" t="s">
        <v>19</v>
      </c>
      <c r="N104" s="192" t="s">
        <v>42</v>
      </c>
      <c r="O104" s="83"/>
      <c r="P104" s="193">
        <f>O104*H104</f>
        <v>0</v>
      </c>
      <c r="Q104" s="193">
        <v>0</v>
      </c>
      <c r="R104" s="193">
        <f>Q104*H104</f>
        <v>0</v>
      </c>
      <c r="S104" s="193">
        <v>0</v>
      </c>
      <c r="T104" s="19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5" t="s">
        <v>129</v>
      </c>
      <c r="AT104" s="195" t="s">
        <v>124</v>
      </c>
      <c r="AU104" s="195" t="s">
        <v>71</v>
      </c>
      <c r="AY104" s="16" t="s">
        <v>130</v>
      </c>
      <c r="BE104" s="196">
        <f>IF(N104="základní",J104,0)</f>
        <v>0</v>
      </c>
      <c r="BF104" s="196">
        <f>IF(N104="snížená",J104,0)</f>
        <v>0</v>
      </c>
      <c r="BG104" s="196">
        <f>IF(N104="zákl. přenesená",J104,0)</f>
        <v>0</v>
      </c>
      <c r="BH104" s="196">
        <f>IF(N104="sníž. přenesená",J104,0)</f>
        <v>0</v>
      </c>
      <c r="BI104" s="196">
        <f>IF(N104="nulová",J104,0)</f>
        <v>0</v>
      </c>
      <c r="BJ104" s="16" t="s">
        <v>14</v>
      </c>
      <c r="BK104" s="196">
        <f>ROUND(I104*H104,2)</f>
        <v>0</v>
      </c>
      <c r="BL104" s="16" t="s">
        <v>129</v>
      </c>
      <c r="BM104" s="195" t="s">
        <v>194</v>
      </c>
    </row>
    <row r="105" s="2" customFormat="1" ht="44.25" customHeight="1">
      <c r="A105" s="37"/>
      <c r="B105" s="38"/>
      <c r="C105" s="184" t="s">
        <v>195</v>
      </c>
      <c r="D105" s="184" t="s">
        <v>124</v>
      </c>
      <c r="E105" s="185" t="s">
        <v>196</v>
      </c>
      <c r="F105" s="186" t="s">
        <v>197</v>
      </c>
      <c r="G105" s="187" t="s">
        <v>193</v>
      </c>
      <c r="H105" s="188">
        <v>40</v>
      </c>
      <c r="I105" s="189"/>
      <c r="J105" s="190">
        <f>ROUND(I105*H105,2)</f>
        <v>0</v>
      </c>
      <c r="K105" s="186" t="s">
        <v>128</v>
      </c>
      <c r="L105" s="43"/>
      <c r="M105" s="191" t="s">
        <v>19</v>
      </c>
      <c r="N105" s="192" t="s">
        <v>42</v>
      </c>
      <c r="O105" s="83"/>
      <c r="P105" s="193">
        <f>O105*H105</f>
        <v>0</v>
      </c>
      <c r="Q105" s="193">
        <v>0</v>
      </c>
      <c r="R105" s="193">
        <f>Q105*H105</f>
        <v>0</v>
      </c>
      <c r="S105" s="193">
        <v>0</v>
      </c>
      <c r="T105" s="19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5" t="s">
        <v>129</v>
      </c>
      <c r="AT105" s="195" t="s">
        <v>124</v>
      </c>
      <c r="AU105" s="195" t="s">
        <v>71</v>
      </c>
      <c r="AY105" s="16" t="s">
        <v>130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6" t="s">
        <v>14</v>
      </c>
      <c r="BK105" s="196">
        <f>ROUND(I105*H105,2)</f>
        <v>0</v>
      </c>
      <c r="BL105" s="16" t="s">
        <v>129</v>
      </c>
      <c r="BM105" s="195" t="s">
        <v>198</v>
      </c>
    </row>
    <row r="106" s="2" customFormat="1" ht="49.05" customHeight="1">
      <c r="A106" s="37"/>
      <c r="B106" s="38"/>
      <c r="C106" s="184" t="s">
        <v>199</v>
      </c>
      <c r="D106" s="184" t="s">
        <v>124</v>
      </c>
      <c r="E106" s="185" t="s">
        <v>200</v>
      </c>
      <c r="F106" s="186" t="s">
        <v>201</v>
      </c>
      <c r="G106" s="187" t="s">
        <v>193</v>
      </c>
      <c r="H106" s="188">
        <v>20</v>
      </c>
      <c r="I106" s="189"/>
      <c r="J106" s="190">
        <f>ROUND(I106*H106,2)</f>
        <v>0</v>
      </c>
      <c r="K106" s="186" t="s">
        <v>128</v>
      </c>
      <c r="L106" s="43"/>
      <c r="M106" s="191" t="s">
        <v>19</v>
      </c>
      <c r="N106" s="192" t="s">
        <v>42</v>
      </c>
      <c r="O106" s="83"/>
      <c r="P106" s="193">
        <f>O106*H106</f>
        <v>0</v>
      </c>
      <c r="Q106" s="193">
        <v>0</v>
      </c>
      <c r="R106" s="193">
        <f>Q106*H106</f>
        <v>0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129</v>
      </c>
      <c r="AT106" s="195" t="s">
        <v>124</v>
      </c>
      <c r="AU106" s="195" t="s">
        <v>71</v>
      </c>
      <c r="AY106" s="16" t="s">
        <v>130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14</v>
      </c>
      <c r="BK106" s="196">
        <f>ROUND(I106*H106,2)</f>
        <v>0</v>
      </c>
      <c r="BL106" s="16" t="s">
        <v>129</v>
      </c>
      <c r="BM106" s="195" t="s">
        <v>202</v>
      </c>
    </row>
    <row r="107" s="2" customFormat="1" ht="49.05" customHeight="1">
      <c r="A107" s="37"/>
      <c r="B107" s="38"/>
      <c r="C107" s="184" t="s">
        <v>203</v>
      </c>
      <c r="D107" s="184" t="s">
        <v>124</v>
      </c>
      <c r="E107" s="185" t="s">
        <v>204</v>
      </c>
      <c r="F107" s="186" t="s">
        <v>205</v>
      </c>
      <c r="G107" s="187" t="s">
        <v>193</v>
      </c>
      <c r="H107" s="188">
        <v>20</v>
      </c>
      <c r="I107" s="189"/>
      <c r="J107" s="190">
        <f>ROUND(I107*H107,2)</f>
        <v>0</v>
      </c>
      <c r="K107" s="186" t="s">
        <v>128</v>
      </c>
      <c r="L107" s="43"/>
      <c r="M107" s="191" t="s">
        <v>19</v>
      </c>
      <c r="N107" s="192" t="s">
        <v>42</v>
      </c>
      <c r="O107" s="83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129</v>
      </c>
      <c r="AT107" s="195" t="s">
        <v>124</v>
      </c>
      <c r="AU107" s="195" t="s">
        <v>71</v>
      </c>
      <c r="AY107" s="16" t="s">
        <v>130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6" t="s">
        <v>14</v>
      </c>
      <c r="BK107" s="196">
        <f>ROUND(I107*H107,2)</f>
        <v>0</v>
      </c>
      <c r="BL107" s="16" t="s">
        <v>129</v>
      </c>
      <c r="BM107" s="195" t="s">
        <v>206</v>
      </c>
    </row>
    <row r="108" s="2" customFormat="1" ht="44.25" customHeight="1">
      <c r="A108" s="37"/>
      <c r="B108" s="38"/>
      <c r="C108" s="184" t="s">
        <v>207</v>
      </c>
      <c r="D108" s="184" t="s">
        <v>124</v>
      </c>
      <c r="E108" s="185" t="s">
        <v>208</v>
      </c>
      <c r="F108" s="186" t="s">
        <v>209</v>
      </c>
      <c r="G108" s="187" t="s">
        <v>185</v>
      </c>
      <c r="H108" s="188">
        <v>400</v>
      </c>
      <c r="I108" s="189"/>
      <c r="J108" s="190">
        <f>ROUND(I108*H108,2)</f>
        <v>0</v>
      </c>
      <c r="K108" s="186" t="s">
        <v>128</v>
      </c>
      <c r="L108" s="43"/>
      <c r="M108" s="191" t="s">
        <v>19</v>
      </c>
      <c r="N108" s="192" t="s">
        <v>42</v>
      </c>
      <c r="O108" s="83"/>
      <c r="P108" s="193">
        <f>O108*H108</f>
        <v>0</v>
      </c>
      <c r="Q108" s="193">
        <v>0</v>
      </c>
      <c r="R108" s="193">
        <f>Q108*H108</f>
        <v>0</v>
      </c>
      <c r="S108" s="193">
        <v>0</v>
      </c>
      <c r="T108" s="19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5" t="s">
        <v>129</v>
      </c>
      <c r="AT108" s="195" t="s">
        <v>124</v>
      </c>
      <c r="AU108" s="195" t="s">
        <v>71</v>
      </c>
      <c r="AY108" s="16" t="s">
        <v>130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16" t="s">
        <v>14</v>
      </c>
      <c r="BK108" s="196">
        <f>ROUND(I108*H108,2)</f>
        <v>0</v>
      </c>
      <c r="BL108" s="16" t="s">
        <v>129</v>
      </c>
      <c r="BM108" s="195" t="s">
        <v>210</v>
      </c>
    </row>
    <row r="109" s="2" customFormat="1" ht="44.25" customHeight="1">
      <c r="A109" s="37"/>
      <c r="B109" s="38"/>
      <c r="C109" s="184" t="s">
        <v>211</v>
      </c>
      <c r="D109" s="184" t="s">
        <v>124</v>
      </c>
      <c r="E109" s="185" t="s">
        <v>212</v>
      </c>
      <c r="F109" s="186" t="s">
        <v>213</v>
      </c>
      <c r="G109" s="187" t="s">
        <v>185</v>
      </c>
      <c r="H109" s="188">
        <v>400</v>
      </c>
      <c r="I109" s="189"/>
      <c r="J109" s="190">
        <f>ROUND(I109*H109,2)</f>
        <v>0</v>
      </c>
      <c r="K109" s="186" t="s">
        <v>128</v>
      </c>
      <c r="L109" s="43"/>
      <c r="M109" s="191" t="s">
        <v>19</v>
      </c>
      <c r="N109" s="192" t="s">
        <v>42</v>
      </c>
      <c r="O109" s="83"/>
      <c r="P109" s="193">
        <f>O109*H109</f>
        <v>0</v>
      </c>
      <c r="Q109" s="193">
        <v>0</v>
      </c>
      <c r="R109" s="193">
        <f>Q109*H109</f>
        <v>0</v>
      </c>
      <c r="S109" s="193">
        <v>0</v>
      </c>
      <c r="T109" s="194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5" t="s">
        <v>129</v>
      </c>
      <c r="AT109" s="195" t="s">
        <v>124</v>
      </c>
      <c r="AU109" s="195" t="s">
        <v>71</v>
      </c>
      <c r="AY109" s="16" t="s">
        <v>130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16" t="s">
        <v>14</v>
      </c>
      <c r="BK109" s="196">
        <f>ROUND(I109*H109,2)</f>
        <v>0</v>
      </c>
      <c r="BL109" s="16" t="s">
        <v>129</v>
      </c>
      <c r="BM109" s="195" t="s">
        <v>214</v>
      </c>
    </row>
    <row r="110" s="2" customFormat="1" ht="44.25" customHeight="1">
      <c r="A110" s="37"/>
      <c r="B110" s="38"/>
      <c r="C110" s="184" t="s">
        <v>215</v>
      </c>
      <c r="D110" s="184" t="s">
        <v>124</v>
      </c>
      <c r="E110" s="185" t="s">
        <v>216</v>
      </c>
      <c r="F110" s="186" t="s">
        <v>217</v>
      </c>
      <c r="G110" s="187" t="s">
        <v>185</v>
      </c>
      <c r="H110" s="188">
        <v>400</v>
      </c>
      <c r="I110" s="189"/>
      <c r="J110" s="190">
        <f>ROUND(I110*H110,2)</f>
        <v>0</v>
      </c>
      <c r="K110" s="186" t="s">
        <v>128</v>
      </c>
      <c r="L110" s="43"/>
      <c r="M110" s="191" t="s">
        <v>19</v>
      </c>
      <c r="N110" s="192" t="s">
        <v>42</v>
      </c>
      <c r="O110" s="83"/>
      <c r="P110" s="193">
        <f>O110*H110</f>
        <v>0</v>
      </c>
      <c r="Q110" s="193">
        <v>0</v>
      </c>
      <c r="R110" s="193">
        <f>Q110*H110</f>
        <v>0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129</v>
      </c>
      <c r="AT110" s="195" t="s">
        <v>124</v>
      </c>
      <c r="AU110" s="195" t="s">
        <v>71</v>
      </c>
      <c r="AY110" s="16" t="s">
        <v>130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6" t="s">
        <v>14</v>
      </c>
      <c r="BK110" s="196">
        <f>ROUND(I110*H110,2)</f>
        <v>0</v>
      </c>
      <c r="BL110" s="16" t="s">
        <v>129</v>
      </c>
      <c r="BM110" s="195" t="s">
        <v>218</v>
      </c>
    </row>
    <row r="111" s="2" customFormat="1" ht="44.25" customHeight="1">
      <c r="A111" s="37"/>
      <c r="B111" s="38"/>
      <c r="C111" s="184" t="s">
        <v>219</v>
      </c>
      <c r="D111" s="184" t="s">
        <v>124</v>
      </c>
      <c r="E111" s="185" t="s">
        <v>220</v>
      </c>
      <c r="F111" s="186" t="s">
        <v>221</v>
      </c>
      <c r="G111" s="187" t="s">
        <v>185</v>
      </c>
      <c r="H111" s="188">
        <v>2000</v>
      </c>
      <c r="I111" s="189"/>
      <c r="J111" s="190">
        <f>ROUND(I111*H111,2)</f>
        <v>0</v>
      </c>
      <c r="K111" s="186" t="s">
        <v>128</v>
      </c>
      <c r="L111" s="43"/>
      <c r="M111" s="191" t="s">
        <v>19</v>
      </c>
      <c r="N111" s="192" t="s">
        <v>42</v>
      </c>
      <c r="O111" s="83"/>
      <c r="P111" s="193">
        <f>O111*H111</f>
        <v>0</v>
      </c>
      <c r="Q111" s="193">
        <v>0</v>
      </c>
      <c r="R111" s="193">
        <f>Q111*H111</f>
        <v>0</v>
      </c>
      <c r="S111" s="193">
        <v>0</v>
      </c>
      <c r="T111" s="19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5" t="s">
        <v>129</v>
      </c>
      <c r="AT111" s="195" t="s">
        <v>124</v>
      </c>
      <c r="AU111" s="195" t="s">
        <v>71</v>
      </c>
      <c r="AY111" s="16" t="s">
        <v>130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16" t="s">
        <v>14</v>
      </c>
      <c r="BK111" s="196">
        <f>ROUND(I111*H111,2)</f>
        <v>0</v>
      </c>
      <c r="BL111" s="16" t="s">
        <v>129</v>
      </c>
      <c r="BM111" s="195" t="s">
        <v>222</v>
      </c>
    </row>
    <row r="112" s="2" customFormat="1" ht="55.5" customHeight="1">
      <c r="A112" s="37"/>
      <c r="B112" s="38"/>
      <c r="C112" s="184" t="s">
        <v>7</v>
      </c>
      <c r="D112" s="184" t="s">
        <v>124</v>
      </c>
      <c r="E112" s="185" t="s">
        <v>223</v>
      </c>
      <c r="F112" s="186" t="s">
        <v>224</v>
      </c>
      <c r="G112" s="187" t="s">
        <v>127</v>
      </c>
      <c r="H112" s="188">
        <v>30</v>
      </c>
      <c r="I112" s="189"/>
      <c r="J112" s="190">
        <f>ROUND(I112*H112,2)</f>
        <v>0</v>
      </c>
      <c r="K112" s="186" t="s">
        <v>128</v>
      </c>
      <c r="L112" s="43"/>
      <c r="M112" s="191" t="s">
        <v>19</v>
      </c>
      <c r="N112" s="192" t="s">
        <v>42</v>
      </c>
      <c r="O112" s="83"/>
      <c r="P112" s="193">
        <f>O112*H112</f>
        <v>0</v>
      </c>
      <c r="Q112" s="193">
        <v>0</v>
      </c>
      <c r="R112" s="193">
        <f>Q112*H112</f>
        <v>0</v>
      </c>
      <c r="S112" s="193">
        <v>0</v>
      </c>
      <c r="T112" s="19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5" t="s">
        <v>129</v>
      </c>
      <c r="AT112" s="195" t="s">
        <v>124</v>
      </c>
      <c r="AU112" s="195" t="s">
        <v>71</v>
      </c>
      <c r="AY112" s="16" t="s">
        <v>130</v>
      </c>
      <c r="BE112" s="196">
        <f>IF(N112="základní",J112,0)</f>
        <v>0</v>
      </c>
      <c r="BF112" s="196">
        <f>IF(N112="snížená",J112,0)</f>
        <v>0</v>
      </c>
      <c r="BG112" s="196">
        <f>IF(N112="zákl. přenesená",J112,0)</f>
        <v>0</v>
      </c>
      <c r="BH112" s="196">
        <f>IF(N112="sníž. přenesená",J112,0)</f>
        <v>0</v>
      </c>
      <c r="BI112" s="196">
        <f>IF(N112="nulová",J112,0)</f>
        <v>0</v>
      </c>
      <c r="BJ112" s="16" t="s">
        <v>14</v>
      </c>
      <c r="BK112" s="196">
        <f>ROUND(I112*H112,2)</f>
        <v>0</v>
      </c>
      <c r="BL112" s="16" t="s">
        <v>129</v>
      </c>
      <c r="BM112" s="195" t="s">
        <v>225</v>
      </c>
    </row>
    <row r="113" s="2" customFormat="1" ht="55.5" customHeight="1">
      <c r="A113" s="37"/>
      <c r="B113" s="38"/>
      <c r="C113" s="184" t="s">
        <v>226</v>
      </c>
      <c r="D113" s="184" t="s">
        <v>124</v>
      </c>
      <c r="E113" s="185" t="s">
        <v>227</v>
      </c>
      <c r="F113" s="186" t="s">
        <v>228</v>
      </c>
      <c r="G113" s="187" t="s">
        <v>127</v>
      </c>
      <c r="H113" s="188">
        <v>30</v>
      </c>
      <c r="I113" s="189"/>
      <c r="J113" s="190">
        <f>ROUND(I113*H113,2)</f>
        <v>0</v>
      </c>
      <c r="K113" s="186" t="s">
        <v>128</v>
      </c>
      <c r="L113" s="43"/>
      <c r="M113" s="191" t="s">
        <v>19</v>
      </c>
      <c r="N113" s="192" t="s">
        <v>42</v>
      </c>
      <c r="O113" s="83"/>
      <c r="P113" s="193">
        <f>O113*H113</f>
        <v>0</v>
      </c>
      <c r="Q113" s="193">
        <v>0</v>
      </c>
      <c r="R113" s="193">
        <f>Q113*H113</f>
        <v>0</v>
      </c>
      <c r="S113" s="193">
        <v>0</v>
      </c>
      <c r="T113" s="19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5" t="s">
        <v>129</v>
      </c>
      <c r="AT113" s="195" t="s">
        <v>124</v>
      </c>
      <c r="AU113" s="195" t="s">
        <v>71</v>
      </c>
      <c r="AY113" s="16" t="s">
        <v>130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6" t="s">
        <v>14</v>
      </c>
      <c r="BK113" s="196">
        <f>ROUND(I113*H113,2)</f>
        <v>0</v>
      </c>
      <c r="BL113" s="16" t="s">
        <v>129</v>
      </c>
      <c r="BM113" s="195" t="s">
        <v>229</v>
      </c>
    </row>
    <row r="114" s="2" customFormat="1" ht="62.7" customHeight="1">
      <c r="A114" s="37"/>
      <c r="B114" s="38"/>
      <c r="C114" s="184" t="s">
        <v>230</v>
      </c>
      <c r="D114" s="184" t="s">
        <v>124</v>
      </c>
      <c r="E114" s="185" t="s">
        <v>231</v>
      </c>
      <c r="F114" s="186" t="s">
        <v>232</v>
      </c>
      <c r="G114" s="187" t="s">
        <v>233</v>
      </c>
      <c r="H114" s="188">
        <v>6</v>
      </c>
      <c r="I114" s="189"/>
      <c r="J114" s="190">
        <f>ROUND(I114*H114,2)</f>
        <v>0</v>
      </c>
      <c r="K114" s="186" t="s">
        <v>128</v>
      </c>
      <c r="L114" s="43"/>
      <c r="M114" s="191" t="s">
        <v>19</v>
      </c>
      <c r="N114" s="192" t="s">
        <v>42</v>
      </c>
      <c r="O114" s="83"/>
      <c r="P114" s="193">
        <f>O114*H114</f>
        <v>0</v>
      </c>
      <c r="Q114" s="193">
        <v>0</v>
      </c>
      <c r="R114" s="193">
        <f>Q114*H114</f>
        <v>0</v>
      </c>
      <c r="S114" s="193">
        <v>0</v>
      </c>
      <c r="T114" s="19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5" t="s">
        <v>129</v>
      </c>
      <c r="AT114" s="195" t="s">
        <v>124</v>
      </c>
      <c r="AU114" s="195" t="s">
        <v>71</v>
      </c>
      <c r="AY114" s="16" t="s">
        <v>130</v>
      </c>
      <c r="BE114" s="196">
        <f>IF(N114="základní",J114,0)</f>
        <v>0</v>
      </c>
      <c r="BF114" s="196">
        <f>IF(N114="snížená",J114,0)</f>
        <v>0</v>
      </c>
      <c r="BG114" s="196">
        <f>IF(N114="zákl. přenesená",J114,0)</f>
        <v>0</v>
      </c>
      <c r="BH114" s="196">
        <f>IF(N114="sníž. přenesená",J114,0)</f>
        <v>0</v>
      </c>
      <c r="BI114" s="196">
        <f>IF(N114="nulová",J114,0)</f>
        <v>0</v>
      </c>
      <c r="BJ114" s="16" t="s">
        <v>14</v>
      </c>
      <c r="BK114" s="196">
        <f>ROUND(I114*H114,2)</f>
        <v>0</v>
      </c>
      <c r="BL114" s="16" t="s">
        <v>129</v>
      </c>
      <c r="BM114" s="195" t="s">
        <v>234</v>
      </c>
    </row>
    <row r="115" s="2" customFormat="1" ht="33" customHeight="1">
      <c r="A115" s="37"/>
      <c r="B115" s="38"/>
      <c r="C115" s="184" t="s">
        <v>235</v>
      </c>
      <c r="D115" s="184" t="s">
        <v>124</v>
      </c>
      <c r="E115" s="185" t="s">
        <v>236</v>
      </c>
      <c r="F115" s="186" t="s">
        <v>237</v>
      </c>
      <c r="G115" s="187" t="s">
        <v>185</v>
      </c>
      <c r="H115" s="188">
        <v>500</v>
      </c>
      <c r="I115" s="189"/>
      <c r="J115" s="190">
        <f>ROUND(I115*H115,2)</f>
        <v>0</v>
      </c>
      <c r="K115" s="186" t="s">
        <v>128</v>
      </c>
      <c r="L115" s="43"/>
      <c r="M115" s="191" t="s">
        <v>19</v>
      </c>
      <c r="N115" s="192" t="s">
        <v>42</v>
      </c>
      <c r="O115" s="83"/>
      <c r="P115" s="193">
        <f>O115*H115</f>
        <v>0</v>
      </c>
      <c r="Q115" s="193">
        <v>0</v>
      </c>
      <c r="R115" s="193">
        <f>Q115*H115</f>
        <v>0</v>
      </c>
      <c r="S115" s="193">
        <v>0</v>
      </c>
      <c r="T115" s="19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5" t="s">
        <v>129</v>
      </c>
      <c r="AT115" s="195" t="s">
        <v>124</v>
      </c>
      <c r="AU115" s="195" t="s">
        <v>71</v>
      </c>
      <c r="AY115" s="16" t="s">
        <v>130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16" t="s">
        <v>14</v>
      </c>
      <c r="BK115" s="196">
        <f>ROUND(I115*H115,2)</f>
        <v>0</v>
      </c>
      <c r="BL115" s="16" t="s">
        <v>129</v>
      </c>
      <c r="BM115" s="195" t="s">
        <v>238</v>
      </c>
    </row>
    <row r="116" s="2" customFormat="1" ht="55.5" customHeight="1">
      <c r="A116" s="37"/>
      <c r="B116" s="38"/>
      <c r="C116" s="184" t="s">
        <v>239</v>
      </c>
      <c r="D116" s="184" t="s">
        <v>124</v>
      </c>
      <c r="E116" s="185" t="s">
        <v>240</v>
      </c>
      <c r="F116" s="186" t="s">
        <v>241</v>
      </c>
      <c r="G116" s="187" t="s">
        <v>134</v>
      </c>
      <c r="H116" s="188">
        <v>40</v>
      </c>
      <c r="I116" s="189"/>
      <c r="J116" s="190">
        <f>ROUND(I116*H116,2)</f>
        <v>0</v>
      </c>
      <c r="K116" s="186" t="s">
        <v>128</v>
      </c>
      <c r="L116" s="43"/>
      <c r="M116" s="191" t="s">
        <v>19</v>
      </c>
      <c r="N116" s="192" t="s">
        <v>42</v>
      </c>
      <c r="O116" s="83"/>
      <c r="P116" s="193">
        <f>O116*H116</f>
        <v>0</v>
      </c>
      <c r="Q116" s="193">
        <v>0</v>
      </c>
      <c r="R116" s="193">
        <f>Q116*H116</f>
        <v>0</v>
      </c>
      <c r="S116" s="193">
        <v>0</v>
      </c>
      <c r="T116" s="19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5" t="s">
        <v>129</v>
      </c>
      <c r="AT116" s="195" t="s">
        <v>124</v>
      </c>
      <c r="AU116" s="195" t="s">
        <v>71</v>
      </c>
      <c r="AY116" s="16" t="s">
        <v>130</v>
      </c>
      <c r="BE116" s="196">
        <f>IF(N116="základní",J116,0)</f>
        <v>0</v>
      </c>
      <c r="BF116" s="196">
        <f>IF(N116="snížená",J116,0)</f>
        <v>0</v>
      </c>
      <c r="BG116" s="196">
        <f>IF(N116="zákl. přenesená",J116,0)</f>
        <v>0</v>
      </c>
      <c r="BH116" s="196">
        <f>IF(N116="sníž. přenesená",J116,0)</f>
        <v>0</v>
      </c>
      <c r="BI116" s="196">
        <f>IF(N116="nulová",J116,0)</f>
        <v>0</v>
      </c>
      <c r="BJ116" s="16" t="s">
        <v>14</v>
      </c>
      <c r="BK116" s="196">
        <f>ROUND(I116*H116,2)</f>
        <v>0</v>
      </c>
      <c r="BL116" s="16" t="s">
        <v>129</v>
      </c>
      <c r="BM116" s="195" t="s">
        <v>242</v>
      </c>
    </row>
    <row r="117" s="2" customFormat="1">
      <c r="A117" s="37"/>
      <c r="B117" s="38"/>
      <c r="C117" s="39"/>
      <c r="D117" s="197" t="s">
        <v>159</v>
      </c>
      <c r="E117" s="39"/>
      <c r="F117" s="198" t="s">
        <v>243</v>
      </c>
      <c r="G117" s="39"/>
      <c r="H117" s="39"/>
      <c r="I117" s="199"/>
      <c r="J117" s="39"/>
      <c r="K117" s="39"/>
      <c r="L117" s="43"/>
      <c r="M117" s="200"/>
      <c r="N117" s="201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159</v>
      </c>
      <c r="AU117" s="16" t="s">
        <v>71</v>
      </c>
    </row>
    <row r="118" s="2" customFormat="1" ht="55.5" customHeight="1">
      <c r="A118" s="37"/>
      <c r="B118" s="38"/>
      <c r="C118" s="184" t="s">
        <v>244</v>
      </c>
      <c r="D118" s="184" t="s">
        <v>124</v>
      </c>
      <c r="E118" s="185" t="s">
        <v>245</v>
      </c>
      <c r="F118" s="186" t="s">
        <v>246</v>
      </c>
      <c r="G118" s="187" t="s">
        <v>134</v>
      </c>
      <c r="H118" s="188">
        <v>40</v>
      </c>
      <c r="I118" s="189"/>
      <c r="J118" s="190">
        <f>ROUND(I118*H118,2)</f>
        <v>0</v>
      </c>
      <c r="K118" s="186" t="s">
        <v>128</v>
      </c>
      <c r="L118" s="43"/>
      <c r="M118" s="191" t="s">
        <v>19</v>
      </c>
      <c r="N118" s="192" t="s">
        <v>42</v>
      </c>
      <c r="O118" s="83"/>
      <c r="P118" s="193">
        <f>O118*H118</f>
        <v>0</v>
      </c>
      <c r="Q118" s="193">
        <v>0</v>
      </c>
      <c r="R118" s="193">
        <f>Q118*H118</f>
        <v>0</v>
      </c>
      <c r="S118" s="193">
        <v>0</v>
      </c>
      <c r="T118" s="19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5" t="s">
        <v>129</v>
      </c>
      <c r="AT118" s="195" t="s">
        <v>124</v>
      </c>
      <c r="AU118" s="195" t="s">
        <v>71</v>
      </c>
      <c r="AY118" s="16" t="s">
        <v>130</v>
      </c>
      <c r="BE118" s="196">
        <f>IF(N118="základní",J118,0)</f>
        <v>0</v>
      </c>
      <c r="BF118" s="196">
        <f>IF(N118="snížená",J118,0)</f>
        <v>0</v>
      </c>
      <c r="BG118" s="196">
        <f>IF(N118="zákl. přenesená",J118,0)</f>
        <v>0</v>
      </c>
      <c r="BH118" s="196">
        <f>IF(N118="sníž. přenesená",J118,0)</f>
        <v>0</v>
      </c>
      <c r="BI118" s="196">
        <f>IF(N118="nulová",J118,0)</f>
        <v>0</v>
      </c>
      <c r="BJ118" s="16" t="s">
        <v>14</v>
      </c>
      <c r="BK118" s="196">
        <f>ROUND(I118*H118,2)</f>
        <v>0</v>
      </c>
      <c r="BL118" s="16" t="s">
        <v>129</v>
      </c>
      <c r="BM118" s="195" t="s">
        <v>247</v>
      </c>
    </row>
    <row r="119" s="2" customFormat="1">
      <c r="A119" s="37"/>
      <c r="B119" s="38"/>
      <c r="C119" s="39"/>
      <c r="D119" s="197" t="s">
        <v>159</v>
      </c>
      <c r="E119" s="39"/>
      <c r="F119" s="198" t="s">
        <v>248</v>
      </c>
      <c r="G119" s="39"/>
      <c r="H119" s="39"/>
      <c r="I119" s="199"/>
      <c r="J119" s="39"/>
      <c r="K119" s="39"/>
      <c r="L119" s="43"/>
      <c r="M119" s="200"/>
      <c r="N119" s="201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159</v>
      </c>
      <c r="AU119" s="16" t="s">
        <v>71</v>
      </c>
    </row>
    <row r="120" s="2" customFormat="1" ht="55.5" customHeight="1">
      <c r="A120" s="37"/>
      <c r="B120" s="38"/>
      <c r="C120" s="184" t="s">
        <v>249</v>
      </c>
      <c r="D120" s="184" t="s">
        <v>124</v>
      </c>
      <c r="E120" s="185" t="s">
        <v>250</v>
      </c>
      <c r="F120" s="186" t="s">
        <v>251</v>
      </c>
      <c r="G120" s="187" t="s">
        <v>134</v>
      </c>
      <c r="H120" s="188">
        <v>40</v>
      </c>
      <c r="I120" s="189"/>
      <c r="J120" s="190">
        <f>ROUND(I120*H120,2)</f>
        <v>0</v>
      </c>
      <c r="K120" s="186" t="s">
        <v>128</v>
      </c>
      <c r="L120" s="43"/>
      <c r="M120" s="191" t="s">
        <v>19</v>
      </c>
      <c r="N120" s="192" t="s">
        <v>42</v>
      </c>
      <c r="O120" s="83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5" t="s">
        <v>129</v>
      </c>
      <c r="AT120" s="195" t="s">
        <v>124</v>
      </c>
      <c r="AU120" s="195" t="s">
        <v>71</v>
      </c>
      <c r="AY120" s="16" t="s">
        <v>130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6" t="s">
        <v>14</v>
      </c>
      <c r="BK120" s="196">
        <f>ROUND(I120*H120,2)</f>
        <v>0</v>
      </c>
      <c r="BL120" s="16" t="s">
        <v>129</v>
      </c>
      <c r="BM120" s="195" t="s">
        <v>252</v>
      </c>
    </row>
    <row r="121" s="2" customFormat="1">
      <c r="A121" s="37"/>
      <c r="B121" s="38"/>
      <c r="C121" s="39"/>
      <c r="D121" s="197" t="s">
        <v>159</v>
      </c>
      <c r="E121" s="39"/>
      <c r="F121" s="198" t="s">
        <v>253</v>
      </c>
      <c r="G121" s="39"/>
      <c r="H121" s="39"/>
      <c r="I121" s="199"/>
      <c r="J121" s="39"/>
      <c r="K121" s="39"/>
      <c r="L121" s="43"/>
      <c r="M121" s="200"/>
      <c r="N121" s="201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159</v>
      </c>
      <c r="AU121" s="16" t="s">
        <v>71</v>
      </c>
    </row>
    <row r="122" s="2" customFormat="1" ht="55.5" customHeight="1">
      <c r="A122" s="37"/>
      <c r="B122" s="38"/>
      <c r="C122" s="184" t="s">
        <v>254</v>
      </c>
      <c r="D122" s="184" t="s">
        <v>124</v>
      </c>
      <c r="E122" s="185" t="s">
        <v>255</v>
      </c>
      <c r="F122" s="186" t="s">
        <v>256</v>
      </c>
      <c r="G122" s="187" t="s">
        <v>134</v>
      </c>
      <c r="H122" s="188">
        <v>40</v>
      </c>
      <c r="I122" s="189"/>
      <c r="J122" s="190">
        <f>ROUND(I122*H122,2)</f>
        <v>0</v>
      </c>
      <c r="K122" s="186" t="s">
        <v>128</v>
      </c>
      <c r="L122" s="43"/>
      <c r="M122" s="191" t="s">
        <v>19</v>
      </c>
      <c r="N122" s="192" t="s">
        <v>42</v>
      </c>
      <c r="O122" s="83"/>
      <c r="P122" s="193">
        <f>O122*H122</f>
        <v>0</v>
      </c>
      <c r="Q122" s="193">
        <v>0</v>
      </c>
      <c r="R122" s="193">
        <f>Q122*H122</f>
        <v>0</v>
      </c>
      <c r="S122" s="193">
        <v>0</v>
      </c>
      <c r="T122" s="19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5" t="s">
        <v>129</v>
      </c>
      <c r="AT122" s="195" t="s">
        <v>124</v>
      </c>
      <c r="AU122" s="195" t="s">
        <v>71</v>
      </c>
      <c r="AY122" s="16" t="s">
        <v>130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6" t="s">
        <v>14</v>
      </c>
      <c r="BK122" s="196">
        <f>ROUND(I122*H122,2)</f>
        <v>0</v>
      </c>
      <c r="BL122" s="16" t="s">
        <v>129</v>
      </c>
      <c r="BM122" s="195" t="s">
        <v>257</v>
      </c>
    </row>
    <row r="123" s="2" customFormat="1">
      <c r="A123" s="37"/>
      <c r="B123" s="38"/>
      <c r="C123" s="39"/>
      <c r="D123" s="197" t="s">
        <v>159</v>
      </c>
      <c r="E123" s="39"/>
      <c r="F123" s="198" t="s">
        <v>258</v>
      </c>
      <c r="G123" s="39"/>
      <c r="H123" s="39"/>
      <c r="I123" s="199"/>
      <c r="J123" s="39"/>
      <c r="K123" s="39"/>
      <c r="L123" s="43"/>
      <c r="M123" s="200"/>
      <c r="N123" s="201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159</v>
      </c>
      <c r="AU123" s="16" t="s">
        <v>71</v>
      </c>
    </row>
    <row r="124" s="2" customFormat="1" ht="55.5" customHeight="1">
      <c r="A124" s="37"/>
      <c r="B124" s="38"/>
      <c r="C124" s="184" t="s">
        <v>259</v>
      </c>
      <c r="D124" s="184" t="s">
        <v>124</v>
      </c>
      <c r="E124" s="185" t="s">
        <v>260</v>
      </c>
      <c r="F124" s="186" t="s">
        <v>261</v>
      </c>
      <c r="G124" s="187" t="s">
        <v>134</v>
      </c>
      <c r="H124" s="188">
        <v>40</v>
      </c>
      <c r="I124" s="189"/>
      <c r="J124" s="190">
        <f>ROUND(I124*H124,2)</f>
        <v>0</v>
      </c>
      <c r="K124" s="186" t="s">
        <v>128</v>
      </c>
      <c r="L124" s="43"/>
      <c r="M124" s="191" t="s">
        <v>19</v>
      </c>
      <c r="N124" s="192" t="s">
        <v>42</v>
      </c>
      <c r="O124" s="83"/>
      <c r="P124" s="193">
        <f>O124*H124</f>
        <v>0</v>
      </c>
      <c r="Q124" s="193">
        <v>0</v>
      </c>
      <c r="R124" s="193">
        <f>Q124*H124</f>
        <v>0</v>
      </c>
      <c r="S124" s="193">
        <v>0</v>
      </c>
      <c r="T124" s="19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5" t="s">
        <v>129</v>
      </c>
      <c r="AT124" s="195" t="s">
        <v>124</v>
      </c>
      <c r="AU124" s="195" t="s">
        <v>71</v>
      </c>
      <c r="AY124" s="16" t="s">
        <v>130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6" t="s">
        <v>14</v>
      </c>
      <c r="BK124" s="196">
        <f>ROUND(I124*H124,2)</f>
        <v>0</v>
      </c>
      <c r="BL124" s="16" t="s">
        <v>129</v>
      </c>
      <c r="BM124" s="195" t="s">
        <v>262</v>
      </c>
    </row>
    <row r="125" s="2" customFormat="1">
      <c r="A125" s="37"/>
      <c r="B125" s="38"/>
      <c r="C125" s="39"/>
      <c r="D125" s="197" t="s">
        <v>159</v>
      </c>
      <c r="E125" s="39"/>
      <c r="F125" s="198" t="s">
        <v>263</v>
      </c>
      <c r="G125" s="39"/>
      <c r="H125" s="39"/>
      <c r="I125" s="199"/>
      <c r="J125" s="39"/>
      <c r="K125" s="39"/>
      <c r="L125" s="43"/>
      <c r="M125" s="200"/>
      <c r="N125" s="201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159</v>
      </c>
      <c r="AU125" s="16" t="s">
        <v>71</v>
      </c>
    </row>
    <row r="126" s="2" customFormat="1" ht="55.5" customHeight="1">
      <c r="A126" s="37"/>
      <c r="B126" s="38"/>
      <c r="C126" s="184" t="s">
        <v>264</v>
      </c>
      <c r="D126" s="184" t="s">
        <v>124</v>
      </c>
      <c r="E126" s="185" t="s">
        <v>265</v>
      </c>
      <c r="F126" s="186" t="s">
        <v>266</v>
      </c>
      <c r="G126" s="187" t="s">
        <v>134</v>
      </c>
      <c r="H126" s="188">
        <v>18</v>
      </c>
      <c r="I126" s="189"/>
      <c r="J126" s="190">
        <f>ROUND(I126*H126,2)</f>
        <v>0</v>
      </c>
      <c r="K126" s="186" t="s">
        <v>128</v>
      </c>
      <c r="L126" s="43"/>
      <c r="M126" s="191" t="s">
        <v>19</v>
      </c>
      <c r="N126" s="192" t="s">
        <v>42</v>
      </c>
      <c r="O126" s="83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5" t="s">
        <v>129</v>
      </c>
      <c r="AT126" s="195" t="s">
        <v>124</v>
      </c>
      <c r="AU126" s="195" t="s">
        <v>71</v>
      </c>
      <c r="AY126" s="16" t="s">
        <v>130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6" t="s">
        <v>14</v>
      </c>
      <c r="BK126" s="196">
        <f>ROUND(I126*H126,2)</f>
        <v>0</v>
      </c>
      <c r="BL126" s="16" t="s">
        <v>129</v>
      </c>
      <c r="BM126" s="195" t="s">
        <v>267</v>
      </c>
    </row>
    <row r="127" s="2" customFormat="1">
      <c r="A127" s="37"/>
      <c r="B127" s="38"/>
      <c r="C127" s="39"/>
      <c r="D127" s="197" t="s">
        <v>159</v>
      </c>
      <c r="E127" s="39"/>
      <c r="F127" s="198" t="s">
        <v>268</v>
      </c>
      <c r="G127" s="39"/>
      <c r="H127" s="39"/>
      <c r="I127" s="199"/>
      <c r="J127" s="39"/>
      <c r="K127" s="39"/>
      <c r="L127" s="43"/>
      <c r="M127" s="200"/>
      <c r="N127" s="201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159</v>
      </c>
      <c r="AU127" s="16" t="s">
        <v>71</v>
      </c>
    </row>
    <row r="128" s="2" customFormat="1" ht="55.5" customHeight="1">
      <c r="A128" s="37"/>
      <c r="B128" s="38"/>
      <c r="C128" s="184" t="s">
        <v>269</v>
      </c>
      <c r="D128" s="184" t="s">
        <v>124</v>
      </c>
      <c r="E128" s="185" t="s">
        <v>270</v>
      </c>
      <c r="F128" s="186" t="s">
        <v>271</v>
      </c>
      <c r="G128" s="187" t="s">
        <v>134</v>
      </c>
      <c r="H128" s="188">
        <v>20</v>
      </c>
      <c r="I128" s="189"/>
      <c r="J128" s="190">
        <f>ROUND(I128*H128,2)</f>
        <v>0</v>
      </c>
      <c r="K128" s="186" t="s">
        <v>128</v>
      </c>
      <c r="L128" s="43"/>
      <c r="M128" s="191" t="s">
        <v>19</v>
      </c>
      <c r="N128" s="192" t="s">
        <v>42</v>
      </c>
      <c r="O128" s="83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5" t="s">
        <v>129</v>
      </c>
      <c r="AT128" s="195" t="s">
        <v>124</v>
      </c>
      <c r="AU128" s="195" t="s">
        <v>71</v>
      </c>
      <c r="AY128" s="16" t="s">
        <v>130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6" t="s">
        <v>14</v>
      </c>
      <c r="BK128" s="196">
        <f>ROUND(I128*H128,2)</f>
        <v>0</v>
      </c>
      <c r="BL128" s="16" t="s">
        <v>129</v>
      </c>
      <c r="BM128" s="195" t="s">
        <v>272</v>
      </c>
    </row>
    <row r="129" s="2" customFormat="1">
      <c r="A129" s="37"/>
      <c r="B129" s="38"/>
      <c r="C129" s="39"/>
      <c r="D129" s="197" t="s">
        <v>159</v>
      </c>
      <c r="E129" s="39"/>
      <c r="F129" s="198" t="s">
        <v>243</v>
      </c>
      <c r="G129" s="39"/>
      <c r="H129" s="39"/>
      <c r="I129" s="199"/>
      <c r="J129" s="39"/>
      <c r="K129" s="39"/>
      <c r="L129" s="43"/>
      <c r="M129" s="200"/>
      <c r="N129" s="201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159</v>
      </c>
      <c r="AU129" s="16" t="s">
        <v>71</v>
      </c>
    </row>
    <row r="130" s="2" customFormat="1" ht="55.5" customHeight="1">
      <c r="A130" s="37"/>
      <c r="B130" s="38"/>
      <c r="C130" s="184" t="s">
        <v>273</v>
      </c>
      <c r="D130" s="184" t="s">
        <v>124</v>
      </c>
      <c r="E130" s="185" t="s">
        <v>274</v>
      </c>
      <c r="F130" s="186" t="s">
        <v>275</v>
      </c>
      <c r="G130" s="187" t="s">
        <v>134</v>
      </c>
      <c r="H130" s="188">
        <v>20</v>
      </c>
      <c r="I130" s="189"/>
      <c r="J130" s="190">
        <f>ROUND(I130*H130,2)</f>
        <v>0</v>
      </c>
      <c r="K130" s="186" t="s">
        <v>128</v>
      </c>
      <c r="L130" s="43"/>
      <c r="M130" s="191" t="s">
        <v>19</v>
      </c>
      <c r="N130" s="192" t="s">
        <v>42</v>
      </c>
      <c r="O130" s="83"/>
      <c r="P130" s="193">
        <f>O130*H130</f>
        <v>0</v>
      </c>
      <c r="Q130" s="193">
        <v>0</v>
      </c>
      <c r="R130" s="193">
        <f>Q130*H130</f>
        <v>0</v>
      </c>
      <c r="S130" s="193">
        <v>0</v>
      </c>
      <c r="T130" s="19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5" t="s">
        <v>129</v>
      </c>
      <c r="AT130" s="195" t="s">
        <v>124</v>
      </c>
      <c r="AU130" s="195" t="s">
        <v>71</v>
      </c>
      <c r="AY130" s="16" t="s">
        <v>130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6" t="s">
        <v>14</v>
      </c>
      <c r="BK130" s="196">
        <f>ROUND(I130*H130,2)</f>
        <v>0</v>
      </c>
      <c r="BL130" s="16" t="s">
        <v>129</v>
      </c>
      <c r="BM130" s="195" t="s">
        <v>276</v>
      </c>
    </row>
    <row r="131" s="2" customFormat="1">
      <c r="A131" s="37"/>
      <c r="B131" s="38"/>
      <c r="C131" s="39"/>
      <c r="D131" s="197" t="s">
        <v>159</v>
      </c>
      <c r="E131" s="39"/>
      <c r="F131" s="198" t="s">
        <v>248</v>
      </c>
      <c r="G131" s="39"/>
      <c r="H131" s="39"/>
      <c r="I131" s="199"/>
      <c r="J131" s="39"/>
      <c r="K131" s="39"/>
      <c r="L131" s="43"/>
      <c r="M131" s="200"/>
      <c r="N131" s="201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159</v>
      </c>
      <c r="AU131" s="16" t="s">
        <v>71</v>
      </c>
    </row>
    <row r="132" s="2" customFormat="1" ht="55.5" customHeight="1">
      <c r="A132" s="37"/>
      <c r="B132" s="38"/>
      <c r="C132" s="184" t="s">
        <v>277</v>
      </c>
      <c r="D132" s="184" t="s">
        <v>124</v>
      </c>
      <c r="E132" s="185" t="s">
        <v>278</v>
      </c>
      <c r="F132" s="186" t="s">
        <v>279</v>
      </c>
      <c r="G132" s="187" t="s">
        <v>134</v>
      </c>
      <c r="H132" s="188">
        <v>20</v>
      </c>
      <c r="I132" s="189"/>
      <c r="J132" s="190">
        <f>ROUND(I132*H132,2)</f>
        <v>0</v>
      </c>
      <c r="K132" s="186" t="s">
        <v>128</v>
      </c>
      <c r="L132" s="43"/>
      <c r="M132" s="191" t="s">
        <v>19</v>
      </c>
      <c r="N132" s="192" t="s">
        <v>42</v>
      </c>
      <c r="O132" s="83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5" t="s">
        <v>129</v>
      </c>
      <c r="AT132" s="195" t="s">
        <v>124</v>
      </c>
      <c r="AU132" s="195" t="s">
        <v>71</v>
      </c>
      <c r="AY132" s="16" t="s">
        <v>130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6" t="s">
        <v>14</v>
      </c>
      <c r="BK132" s="196">
        <f>ROUND(I132*H132,2)</f>
        <v>0</v>
      </c>
      <c r="BL132" s="16" t="s">
        <v>129</v>
      </c>
      <c r="BM132" s="195" t="s">
        <v>280</v>
      </c>
    </row>
    <row r="133" s="2" customFormat="1">
      <c r="A133" s="37"/>
      <c r="B133" s="38"/>
      <c r="C133" s="39"/>
      <c r="D133" s="197" t="s">
        <v>159</v>
      </c>
      <c r="E133" s="39"/>
      <c r="F133" s="198" t="s">
        <v>253</v>
      </c>
      <c r="G133" s="39"/>
      <c r="H133" s="39"/>
      <c r="I133" s="199"/>
      <c r="J133" s="39"/>
      <c r="K133" s="39"/>
      <c r="L133" s="43"/>
      <c r="M133" s="200"/>
      <c r="N133" s="201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159</v>
      </c>
      <c r="AU133" s="16" t="s">
        <v>71</v>
      </c>
    </row>
    <row r="134" s="2" customFormat="1" ht="55.5" customHeight="1">
      <c r="A134" s="37"/>
      <c r="B134" s="38"/>
      <c r="C134" s="184" t="s">
        <v>281</v>
      </c>
      <c r="D134" s="184" t="s">
        <v>124</v>
      </c>
      <c r="E134" s="185" t="s">
        <v>282</v>
      </c>
      <c r="F134" s="186" t="s">
        <v>283</v>
      </c>
      <c r="G134" s="187" t="s">
        <v>134</v>
      </c>
      <c r="H134" s="188">
        <v>18</v>
      </c>
      <c r="I134" s="189"/>
      <c r="J134" s="190">
        <f>ROUND(I134*H134,2)</f>
        <v>0</v>
      </c>
      <c r="K134" s="186" t="s">
        <v>128</v>
      </c>
      <c r="L134" s="43"/>
      <c r="M134" s="191" t="s">
        <v>19</v>
      </c>
      <c r="N134" s="192" t="s">
        <v>42</v>
      </c>
      <c r="O134" s="83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5" t="s">
        <v>129</v>
      </c>
      <c r="AT134" s="195" t="s">
        <v>124</v>
      </c>
      <c r="AU134" s="195" t="s">
        <v>71</v>
      </c>
      <c r="AY134" s="16" t="s">
        <v>130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6" t="s">
        <v>14</v>
      </c>
      <c r="BK134" s="196">
        <f>ROUND(I134*H134,2)</f>
        <v>0</v>
      </c>
      <c r="BL134" s="16" t="s">
        <v>129</v>
      </c>
      <c r="BM134" s="195" t="s">
        <v>284</v>
      </c>
    </row>
    <row r="135" s="2" customFormat="1">
      <c r="A135" s="37"/>
      <c r="B135" s="38"/>
      <c r="C135" s="39"/>
      <c r="D135" s="197" t="s">
        <v>159</v>
      </c>
      <c r="E135" s="39"/>
      <c r="F135" s="198" t="s">
        <v>258</v>
      </c>
      <c r="G135" s="39"/>
      <c r="H135" s="39"/>
      <c r="I135" s="199"/>
      <c r="J135" s="39"/>
      <c r="K135" s="39"/>
      <c r="L135" s="43"/>
      <c r="M135" s="200"/>
      <c r="N135" s="201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159</v>
      </c>
      <c r="AU135" s="16" t="s">
        <v>71</v>
      </c>
    </row>
    <row r="136" s="2" customFormat="1" ht="55.5" customHeight="1">
      <c r="A136" s="37"/>
      <c r="B136" s="38"/>
      <c r="C136" s="184" t="s">
        <v>285</v>
      </c>
      <c r="D136" s="184" t="s">
        <v>124</v>
      </c>
      <c r="E136" s="185" t="s">
        <v>286</v>
      </c>
      <c r="F136" s="186" t="s">
        <v>287</v>
      </c>
      <c r="G136" s="187" t="s">
        <v>134</v>
      </c>
      <c r="H136" s="188">
        <v>12</v>
      </c>
      <c r="I136" s="189"/>
      <c r="J136" s="190">
        <f>ROUND(I136*H136,2)</f>
        <v>0</v>
      </c>
      <c r="K136" s="186" t="s">
        <v>128</v>
      </c>
      <c r="L136" s="43"/>
      <c r="M136" s="191" t="s">
        <v>19</v>
      </c>
      <c r="N136" s="192" t="s">
        <v>42</v>
      </c>
      <c r="O136" s="83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5" t="s">
        <v>129</v>
      </c>
      <c r="AT136" s="195" t="s">
        <v>124</v>
      </c>
      <c r="AU136" s="195" t="s">
        <v>71</v>
      </c>
      <c r="AY136" s="16" t="s">
        <v>130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6" t="s">
        <v>14</v>
      </c>
      <c r="BK136" s="196">
        <f>ROUND(I136*H136,2)</f>
        <v>0</v>
      </c>
      <c r="BL136" s="16" t="s">
        <v>129</v>
      </c>
      <c r="BM136" s="195" t="s">
        <v>288</v>
      </c>
    </row>
    <row r="137" s="2" customFormat="1">
      <c r="A137" s="37"/>
      <c r="B137" s="38"/>
      <c r="C137" s="39"/>
      <c r="D137" s="197" t="s">
        <v>159</v>
      </c>
      <c r="E137" s="39"/>
      <c r="F137" s="198" t="s">
        <v>268</v>
      </c>
      <c r="G137" s="39"/>
      <c r="H137" s="39"/>
      <c r="I137" s="199"/>
      <c r="J137" s="39"/>
      <c r="K137" s="39"/>
      <c r="L137" s="43"/>
      <c r="M137" s="200"/>
      <c r="N137" s="201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159</v>
      </c>
      <c r="AU137" s="16" t="s">
        <v>71</v>
      </c>
    </row>
    <row r="138" s="2" customFormat="1" ht="55.5" customHeight="1">
      <c r="A138" s="37"/>
      <c r="B138" s="38"/>
      <c r="C138" s="184" t="s">
        <v>289</v>
      </c>
      <c r="D138" s="184" t="s">
        <v>124</v>
      </c>
      <c r="E138" s="185" t="s">
        <v>290</v>
      </c>
      <c r="F138" s="186" t="s">
        <v>291</v>
      </c>
      <c r="G138" s="187" t="s">
        <v>134</v>
      </c>
      <c r="H138" s="188">
        <v>6</v>
      </c>
      <c r="I138" s="189"/>
      <c r="J138" s="190">
        <f>ROUND(I138*H138,2)</f>
        <v>0</v>
      </c>
      <c r="K138" s="186" t="s">
        <v>128</v>
      </c>
      <c r="L138" s="43"/>
      <c r="M138" s="191" t="s">
        <v>19</v>
      </c>
      <c r="N138" s="192" t="s">
        <v>42</v>
      </c>
      <c r="O138" s="83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5" t="s">
        <v>129</v>
      </c>
      <c r="AT138" s="195" t="s">
        <v>124</v>
      </c>
      <c r="AU138" s="195" t="s">
        <v>71</v>
      </c>
      <c r="AY138" s="16" t="s">
        <v>130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6" t="s">
        <v>14</v>
      </c>
      <c r="BK138" s="196">
        <f>ROUND(I138*H138,2)</f>
        <v>0</v>
      </c>
      <c r="BL138" s="16" t="s">
        <v>129</v>
      </c>
      <c r="BM138" s="195" t="s">
        <v>292</v>
      </c>
    </row>
    <row r="139" s="2" customFormat="1">
      <c r="A139" s="37"/>
      <c r="B139" s="38"/>
      <c r="C139" s="39"/>
      <c r="D139" s="197" t="s">
        <v>159</v>
      </c>
      <c r="E139" s="39"/>
      <c r="F139" s="198" t="s">
        <v>268</v>
      </c>
      <c r="G139" s="39"/>
      <c r="H139" s="39"/>
      <c r="I139" s="199"/>
      <c r="J139" s="39"/>
      <c r="K139" s="39"/>
      <c r="L139" s="43"/>
      <c r="M139" s="200"/>
      <c r="N139" s="201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159</v>
      </c>
      <c r="AU139" s="16" t="s">
        <v>71</v>
      </c>
    </row>
    <row r="140" s="2" customFormat="1" ht="55.5" customHeight="1">
      <c r="A140" s="37"/>
      <c r="B140" s="38"/>
      <c r="C140" s="184" t="s">
        <v>293</v>
      </c>
      <c r="D140" s="184" t="s">
        <v>124</v>
      </c>
      <c r="E140" s="185" t="s">
        <v>294</v>
      </c>
      <c r="F140" s="186" t="s">
        <v>295</v>
      </c>
      <c r="G140" s="187" t="s">
        <v>134</v>
      </c>
      <c r="H140" s="188">
        <v>6</v>
      </c>
      <c r="I140" s="189"/>
      <c r="J140" s="190">
        <f>ROUND(I140*H140,2)</f>
        <v>0</v>
      </c>
      <c r="K140" s="186" t="s">
        <v>128</v>
      </c>
      <c r="L140" s="43"/>
      <c r="M140" s="191" t="s">
        <v>19</v>
      </c>
      <c r="N140" s="192" t="s">
        <v>42</v>
      </c>
      <c r="O140" s="83"/>
      <c r="P140" s="193">
        <f>O140*H140</f>
        <v>0</v>
      </c>
      <c r="Q140" s="193">
        <v>0</v>
      </c>
      <c r="R140" s="193">
        <f>Q140*H140</f>
        <v>0</v>
      </c>
      <c r="S140" s="193">
        <v>0</v>
      </c>
      <c r="T140" s="19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5" t="s">
        <v>129</v>
      </c>
      <c r="AT140" s="195" t="s">
        <v>124</v>
      </c>
      <c r="AU140" s="195" t="s">
        <v>71</v>
      </c>
      <c r="AY140" s="16" t="s">
        <v>130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6" t="s">
        <v>14</v>
      </c>
      <c r="BK140" s="196">
        <f>ROUND(I140*H140,2)</f>
        <v>0</v>
      </c>
      <c r="BL140" s="16" t="s">
        <v>129</v>
      </c>
      <c r="BM140" s="195" t="s">
        <v>296</v>
      </c>
    </row>
    <row r="141" s="2" customFormat="1">
      <c r="A141" s="37"/>
      <c r="B141" s="38"/>
      <c r="C141" s="39"/>
      <c r="D141" s="197" t="s">
        <v>159</v>
      </c>
      <c r="E141" s="39"/>
      <c r="F141" s="198" t="s">
        <v>268</v>
      </c>
      <c r="G141" s="39"/>
      <c r="H141" s="39"/>
      <c r="I141" s="199"/>
      <c r="J141" s="39"/>
      <c r="K141" s="39"/>
      <c r="L141" s="43"/>
      <c r="M141" s="200"/>
      <c r="N141" s="201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159</v>
      </c>
      <c r="AU141" s="16" t="s">
        <v>71</v>
      </c>
    </row>
    <row r="142" s="2" customFormat="1" ht="55.5" customHeight="1">
      <c r="A142" s="37"/>
      <c r="B142" s="38"/>
      <c r="C142" s="184" t="s">
        <v>297</v>
      </c>
      <c r="D142" s="184" t="s">
        <v>124</v>
      </c>
      <c r="E142" s="185" t="s">
        <v>298</v>
      </c>
      <c r="F142" s="186" t="s">
        <v>299</v>
      </c>
      <c r="G142" s="187" t="s">
        <v>134</v>
      </c>
      <c r="H142" s="188">
        <v>6</v>
      </c>
      <c r="I142" s="189"/>
      <c r="J142" s="190">
        <f>ROUND(I142*H142,2)</f>
        <v>0</v>
      </c>
      <c r="K142" s="186" t="s">
        <v>128</v>
      </c>
      <c r="L142" s="43"/>
      <c r="M142" s="191" t="s">
        <v>19</v>
      </c>
      <c r="N142" s="192" t="s">
        <v>42</v>
      </c>
      <c r="O142" s="83"/>
      <c r="P142" s="193">
        <f>O142*H142</f>
        <v>0</v>
      </c>
      <c r="Q142" s="193">
        <v>0</v>
      </c>
      <c r="R142" s="193">
        <f>Q142*H142</f>
        <v>0</v>
      </c>
      <c r="S142" s="193">
        <v>0</v>
      </c>
      <c r="T142" s="19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5" t="s">
        <v>129</v>
      </c>
      <c r="AT142" s="195" t="s">
        <v>124</v>
      </c>
      <c r="AU142" s="195" t="s">
        <v>71</v>
      </c>
      <c r="AY142" s="16" t="s">
        <v>130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6" t="s">
        <v>14</v>
      </c>
      <c r="BK142" s="196">
        <f>ROUND(I142*H142,2)</f>
        <v>0</v>
      </c>
      <c r="BL142" s="16" t="s">
        <v>129</v>
      </c>
      <c r="BM142" s="195" t="s">
        <v>300</v>
      </c>
    </row>
    <row r="143" s="2" customFormat="1">
      <c r="A143" s="37"/>
      <c r="B143" s="38"/>
      <c r="C143" s="39"/>
      <c r="D143" s="197" t="s">
        <v>159</v>
      </c>
      <c r="E143" s="39"/>
      <c r="F143" s="198" t="s">
        <v>263</v>
      </c>
      <c r="G143" s="39"/>
      <c r="H143" s="39"/>
      <c r="I143" s="199"/>
      <c r="J143" s="39"/>
      <c r="K143" s="39"/>
      <c r="L143" s="43"/>
      <c r="M143" s="200"/>
      <c r="N143" s="201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159</v>
      </c>
      <c r="AU143" s="16" t="s">
        <v>71</v>
      </c>
    </row>
    <row r="144" s="2" customFormat="1" ht="55.5" customHeight="1">
      <c r="A144" s="37"/>
      <c r="B144" s="38"/>
      <c r="C144" s="184" t="s">
        <v>301</v>
      </c>
      <c r="D144" s="184" t="s">
        <v>124</v>
      </c>
      <c r="E144" s="185" t="s">
        <v>302</v>
      </c>
      <c r="F144" s="186" t="s">
        <v>303</v>
      </c>
      <c r="G144" s="187" t="s">
        <v>134</v>
      </c>
      <c r="H144" s="188">
        <v>6</v>
      </c>
      <c r="I144" s="189"/>
      <c r="J144" s="190">
        <f>ROUND(I144*H144,2)</f>
        <v>0</v>
      </c>
      <c r="K144" s="186" t="s">
        <v>128</v>
      </c>
      <c r="L144" s="43"/>
      <c r="M144" s="191" t="s">
        <v>19</v>
      </c>
      <c r="N144" s="192" t="s">
        <v>42</v>
      </c>
      <c r="O144" s="83"/>
      <c r="P144" s="193">
        <f>O144*H144</f>
        <v>0</v>
      </c>
      <c r="Q144" s="193">
        <v>0</v>
      </c>
      <c r="R144" s="193">
        <f>Q144*H144</f>
        <v>0</v>
      </c>
      <c r="S144" s="193">
        <v>0</v>
      </c>
      <c r="T144" s="19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5" t="s">
        <v>129</v>
      </c>
      <c r="AT144" s="195" t="s">
        <v>124</v>
      </c>
      <c r="AU144" s="195" t="s">
        <v>71</v>
      </c>
      <c r="AY144" s="16" t="s">
        <v>130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6" t="s">
        <v>14</v>
      </c>
      <c r="BK144" s="196">
        <f>ROUND(I144*H144,2)</f>
        <v>0</v>
      </c>
      <c r="BL144" s="16" t="s">
        <v>129</v>
      </c>
      <c r="BM144" s="195" t="s">
        <v>304</v>
      </c>
    </row>
    <row r="145" s="2" customFormat="1">
      <c r="A145" s="37"/>
      <c r="B145" s="38"/>
      <c r="C145" s="39"/>
      <c r="D145" s="197" t="s">
        <v>159</v>
      </c>
      <c r="E145" s="39"/>
      <c r="F145" s="198" t="s">
        <v>268</v>
      </c>
      <c r="G145" s="39"/>
      <c r="H145" s="39"/>
      <c r="I145" s="199"/>
      <c r="J145" s="39"/>
      <c r="K145" s="39"/>
      <c r="L145" s="43"/>
      <c r="M145" s="200"/>
      <c r="N145" s="201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159</v>
      </c>
      <c r="AU145" s="16" t="s">
        <v>71</v>
      </c>
    </row>
    <row r="146" s="2" customFormat="1" ht="44.25" customHeight="1">
      <c r="A146" s="37"/>
      <c r="B146" s="38"/>
      <c r="C146" s="184" t="s">
        <v>305</v>
      </c>
      <c r="D146" s="184" t="s">
        <v>124</v>
      </c>
      <c r="E146" s="185" t="s">
        <v>306</v>
      </c>
      <c r="F146" s="186" t="s">
        <v>307</v>
      </c>
      <c r="G146" s="187" t="s">
        <v>185</v>
      </c>
      <c r="H146" s="188">
        <v>600</v>
      </c>
      <c r="I146" s="189"/>
      <c r="J146" s="190">
        <f>ROUND(I146*H146,2)</f>
        <v>0</v>
      </c>
      <c r="K146" s="186" t="s">
        <v>128</v>
      </c>
      <c r="L146" s="43"/>
      <c r="M146" s="191" t="s">
        <v>19</v>
      </c>
      <c r="N146" s="192" t="s">
        <v>42</v>
      </c>
      <c r="O146" s="83"/>
      <c r="P146" s="193">
        <f>O146*H146</f>
        <v>0</v>
      </c>
      <c r="Q146" s="193">
        <v>0</v>
      </c>
      <c r="R146" s="193">
        <f>Q146*H146</f>
        <v>0</v>
      </c>
      <c r="S146" s="193">
        <v>0</v>
      </c>
      <c r="T146" s="19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5" t="s">
        <v>129</v>
      </c>
      <c r="AT146" s="195" t="s">
        <v>124</v>
      </c>
      <c r="AU146" s="195" t="s">
        <v>71</v>
      </c>
      <c r="AY146" s="16" t="s">
        <v>130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6" t="s">
        <v>14</v>
      </c>
      <c r="BK146" s="196">
        <f>ROUND(I146*H146,2)</f>
        <v>0</v>
      </c>
      <c r="BL146" s="16" t="s">
        <v>129</v>
      </c>
      <c r="BM146" s="195" t="s">
        <v>308</v>
      </c>
    </row>
    <row r="147" s="2" customFormat="1" ht="49.05" customHeight="1">
      <c r="A147" s="37"/>
      <c r="B147" s="38"/>
      <c r="C147" s="184" t="s">
        <v>309</v>
      </c>
      <c r="D147" s="184" t="s">
        <v>124</v>
      </c>
      <c r="E147" s="185" t="s">
        <v>310</v>
      </c>
      <c r="F147" s="186" t="s">
        <v>311</v>
      </c>
      <c r="G147" s="187" t="s">
        <v>185</v>
      </c>
      <c r="H147" s="188">
        <v>600</v>
      </c>
      <c r="I147" s="189"/>
      <c r="J147" s="190">
        <f>ROUND(I147*H147,2)</f>
        <v>0</v>
      </c>
      <c r="K147" s="186" t="s">
        <v>128</v>
      </c>
      <c r="L147" s="43"/>
      <c r="M147" s="191" t="s">
        <v>19</v>
      </c>
      <c r="N147" s="192" t="s">
        <v>42</v>
      </c>
      <c r="O147" s="83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5" t="s">
        <v>129</v>
      </c>
      <c r="AT147" s="195" t="s">
        <v>124</v>
      </c>
      <c r="AU147" s="195" t="s">
        <v>71</v>
      </c>
      <c r="AY147" s="16" t="s">
        <v>130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6" t="s">
        <v>14</v>
      </c>
      <c r="BK147" s="196">
        <f>ROUND(I147*H147,2)</f>
        <v>0</v>
      </c>
      <c r="BL147" s="16" t="s">
        <v>129</v>
      </c>
      <c r="BM147" s="195" t="s">
        <v>312</v>
      </c>
    </row>
    <row r="148" s="2" customFormat="1" ht="44.25" customHeight="1">
      <c r="A148" s="37"/>
      <c r="B148" s="38"/>
      <c r="C148" s="184" t="s">
        <v>313</v>
      </c>
      <c r="D148" s="184" t="s">
        <v>124</v>
      </c>
      <c r="E148" s="185" t="s">
        <v>314</v>
      </c>
      <c r="F148" s="186" t="s">
        <v>315</v>
      </c>
      <c r="G148" s="187" t="s">
        <v>185</v>
      </c>
      <c r="H148" s="188">
        <v>200</v>
      </c>
      <c r="I148" s="189"/>
      <c r="J148" s="190">
        <f>ROUND(I148*H148,2)</f>
        <v>0</v>
      </c>
      <c r="K148" s="186" t="s">
        <v>128</v>
      </c>
      <c r="L148" s="43"/>
      <c r="M148" s="191" t="s">
        <v>19</v>
      </c>
      <c r="N148" s="192" t="s">
        <v>42</v>
      </c>
      <c r="O148" s="83"/>
      <c r="P148" s="193">
        <f>O148*H148</f>
        <v>0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5" t="s">
        <v>129</v>
      </c>
      <c r="AT148" s="195" t="s">
        <v>124</v>
      </c>
      <c r="AU148" s="195" t="s">
        <v>71</v>
      </c>
      <c r="AY148" s="16" t="s">
        <v>130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6" t="s">
        <v>14</v>
      </c>
      <c r="BK148" s="196">
        <f>ROUND(I148*H148,2)</f>
        <v>0</v>
      </c>
      <c r="BL148" s="16" t="s">
        <v>129</v>
      </c>
      <c r="BM148" s="195" t="s">
        <v>316</v>
      </c>
    </row>
    <row r="149" s="2" customFormat="1" ht="37.8" customHeight="1">
      <c r="A149" s="37"/>
      <c r="B149" s="38"/>
      <c r="C149" s="184" t="s">
        <v>317</v>
      </c>
      <c r="D149" s="184" t="s">
        <v>124</v>
      </c>
      <c r="E149" s="185" t="s">
        <v>318</v>
      </c>
      <c r="F149" s="186" t="s">
        <v>319</v>
      </c>
      <c r="G149" s="187" t="s">
        <v>185</v>
      </c>
      <c r="H149" s="188">
        <v>100</v>
      </c>
      <c r="I149" s="189"/>
      <c r="J149" s="190">
        <f>ROUND(I149*H149,2)</f>
        <v>0</v>
      </c>
      <c r="K149" s="186" t="s">
        <v>128</v>
      </c>
      <c r="L149" s="43"/>
      <c r="M149" s="191" t="s">
        <v>19</v>
      </c>
      <c r="N149" s="192" t="s">
        <v>42</v>
      </c>
      <c r="O149" s="83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5" t="s">
        <v>129</v>
      </c>
      <c r="AT149" s="195" t="s">
        <v>124</v>
      </c>
      <c r="AU149" s="195" t="s">
        <v>71</v>
      </c>
      <c r="AY149" s="16" t="s">
        <v>130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6" t="s">
        <v>14</v>
      </c>
      <c r="BK149" s="196">
        <f>ROUND(I149*H149,2)</f>
        <v>0</v>
      </c>
      <c r="BL149" s="16" t="s">
        <v>129</v>
      </c>
      <c r="BM149" s="195" t="s">
        <v>320</v>
      </c>
    </row>
    <row r="150" s="2" customFormat="1" ht="37.8" customHeight="1">
      <c r="A150" s="37"/>
      <c r="B150" s="38"/>
      <c r="C150" s="184" t="s">
        <v>321</v>
      </c>
      <c r="D150" s="184" t="s">
        <v>124</v>
      </c>
      <c r="E150" s="185" t="s">
        <v>322</v>
      </c>
      <c r="F150" s="186" t="s">
        <v>323</v>
      </c>
      <c r="G150" s="187" t="s">
        <v>185</v>
      </c>
      <c r="H150" s="188">
        <v>100</v>
      </c>
      <c r="I150" s="189"/>
      <c r="J150" s="190">
        <f>ROUND(I150*H150,2)</f>
        <v>0</v>
      </c>
      <c r="K150" s="186" t="s">
        <v>128</v>
      </c>
      <c r="L150" s="43"/>
      <c r="M150" s="191" t="s">
        <v>19</v>
      </c>
      <c r="N150" s="192" t="s">
        <v>42</v>
      </c>
      <c r="O150" s="83"/>
      <c r="P150" s="193">
        <f>O150*H150</f>
        <v>0</v>
      </c>
      <c r="Q150" s="193">
        <v>0</v>
      </c>
      <c r="R150" s="193">
        <f>Q150*H150</f>
        <v>0</v>
      </c>
      <c r="S150" s="193">
        <v>0</v>
      </c>
      <c r="T150" s="19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5" t="s">
        <v>129</v>
      </c>
      <c r="AT150" s="195" t="s">
        <v>124</v>
      </c>
      <c r="AU150" s="195" t="s">
        <v>71</v>
      </c>
      <c r="AY150" s="16" t="s">
        <v>130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6" t="s">
        <v>14</v>
      </c>
      <c r="BK150" s="196">
        <f>ROUND(I150*H150,2)</f>
        <v>0</v>
      </c>
      <c r="BL150" s="16" t="s">
        <v>129</v>
      </c>
      <c r="BM150" s="195" t="s">
        <v>324</v>
      </c>
    </row>
    <row r="151" s="2" customFormat="1" ht="37.8" customHeight="1">
      <c r="A151" s="37"/>
      <c r="B151" s="38"/>
      <c r="C151" s="184" t="s">
        <v>325</v>
      </c>
      <c r="D151" s="184" t="s">
        <v>124</v>
      </c>
      <c r="E151" s="185" t="s">
        <v>326</v>
      </c>
      <c r="F151" s="186" t="s">
        <v>327</v>
      </c>
      <c r="G151" s="187" t="s">
        <v>185</v>
      </c>
      <c r="H151" s="188">
        <v>600</v>
      </c>
      <c r="I151" s="189"/>
      <c r="J151" s="190">
        <f>ROUND(I151*H151,2)</f>
        <v>0</v>
      </c>
      <c r="K151" s="186" t="s">
        <v>128</v>
      </c>
      <c r="L151" s="43"/>
      <c r="M151" s="191" t="s">
        <v>19</v>
      </c>
      <c r="N151" s="192" t="s">
        <v>42</v>
      </c>
      <c r="O151" s="83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5" t="s">
        <v>129</v>
      </c>
      <c r="AT151" s="195" t="s">
        <v>124</v>
      </c>
      <c r="AU151" s="195" t="s">
        <v>71</v>
      </c>
      <c r="AY151" s="16" t="s">
        <v>130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6" t="s">
        <v>14</v>
      </c>
      <c r="BK151" s="196">
        <f>ROUND(I151*H151,2)</f>
        <v>0</v>
      </c>
      <c r="BL151" s="16" t="s">
        <v>129</v>
      </c>
      <c r="BM151" s="195" t="s">
        <v>328</v>
      </c>
    </row>
    <row r="152" s="2" customFormat="1" ht="37.8" customHeight="1">
      <c r="A152" s="37"/>
      <c r="B152" s="38"/>
      <c r="C152" s="184" t="s">
        <v>329</v>
      </c>
      <c r="D152" s="184" t="s">
        <v>124</v>
      </c>
      <c r="E152" s="185" t="s">
        <v>330</v>
      </c>
      <c r="F152" s="186" t="s">
        <v>331</v>
      </c>
      <c r="G152" s="187" t="s">
        <v>185</v>
      </c>
      <c r="H152" s="188">
        <v>100</v>
      </c>
      <c r="I152" s="189"/>
      <c r="J152" s="190">
        <f>ROUND(I152*H152,2)</f>
        <v>0</v>
      </c>
      <c r="K152" s="186" t="s">
        <v>128</v>
      </c>
      <c r="L152" s="43"/>
      <c r="M152" s="191" t="s">
        <v>19</v>
      </c>
      <c r="N152" s="192" t="s">
        <v>42</v>
      </c>
      <c r="O152" s="83"/>
      <c r="P152" s="193">
        <f>O152*H152</f>
        <v>0</v>
      </c>
      <c r="Q152" s="193">
        <v>0</v>
      </c>
      <c r="R152" s="193">
        <f>Q152*H152</f>
        <v>0</v>
      </c>
      <c r="S152" s="193">
        <v>0</v>
      </c>
      <c r="T152" s="19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5" t="s">
        <v>129</v>
      </c>
      <c r="AT152" s="195" t="s">
        <v>124</v>
      </c>
      <c r="AU152" s="195" t="s">
        <v>71</v>
      </c>
      <c r="AY152" s="16" t="s">
        <v>130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6" t="s">
        <v>14</v>
      </c>
      <c r="BK152" s="196">
        <f>ROUND(I152*H152,2)</f>
        <v>0</v>
      </c>
      <c r="BL152" s="16" t="s">
        <v>129</v>
      </c>
      <c r="BM152" s="195" t="s">
        <v>332</v>
      </c>
    </row>
    <row r="153" s="2" customFormat="1" ht="37.8" customHeight="1">
      <c r="A153" s="37"/>
      <c r="B153" s="38"/>
      <c r="C153" s="184" t="s">
        <v>333</v>
      </c>
      <c r="D153" s="184" t="s">
        <v>124</v>
      </c>
      <c r="E153" s="185" t="s">
        <v>334</v>
      </c>
      <c r="F153" s="186" t="s">
        <v>335</v>
      </c>
      <c r="G153" s="187" t="s">
        <v>185</v>
      </c>
      <c r="H153" s="188">
        <v>100</v>
      </c>
      <c r="I153" s="189"/>
      <c r="J153" s="190">
        <f>ROUND(I153*H153,2)</f>
        <v>0</v>
      </c>
      <c r="K153" s="186" t="s">
        <v>128</v>
      </c>
      <c r="L153" s="43"/>
      <c r="M153" s="191" t="s">
        <v>19</v>
      </c>
      <c r="N153" s="192" t="s">
        <v>42</v>
      </c>
      <c r="O153" s="83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5" t="s">
        <v>129</v>
      </c>
      <c r="AT153" s="195" t="s">
        <v>124</v>
      </c>
      <c r="AU153" s="195" t="s">
        <v>71</v>
      </c>
      <c r="AY153" s="16" t="s">
        <v>130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6" t="s">
        <v>14</v>
      </c>
      <c r="BK153" s="196">
        <f>ROUND(I153*H153,2)</f>
        <v>0</v>
      </c>
      <c r="BL153" s="16" t="s">
        <v>129</v>
      </c>
      <c r="BM153" s="195" t="s">
        <v>336</v>
      </c>
    </row>
    <row r="154" s="2" customFormat="1" ht="37.8" customHeight="1">
      <c r="A154" s="37"/>
      <c r="B154" s="38"/>
      <c r="C154" s="184" t="s">
        <v>337</v>
      </c>
      <c r="D154" s="184" t="s">
        <v>124</v>
      </c>
      <c r="E154" s="185" t="s">
        <v>338</v>
      </c>
      <c r="F154" s="186" t="s">
        <v>339</v>
      </c>
      <c r="G154" s="187" t="s">
        <v>172</v>
      </c>
      <c r="H154" s="188">
        <v>20</v>
      </c>
      <c r="I154" s="189"/>
      <c r="J154" s="190">
        <f>ROUND(I154*H154,2)</f>
        <v>0</v>
      </c>
      <c r="K154" s="186" t="s">
        <v>128</v>
      </c>
      <c r="L154" s="43"/>
      <c r="M154" s="191" t="s">
        <v>19</v>
      </c>
      <c r="N154" s="192" t="s">
        <v>42</v>
      </c>
      <c r="O154" s="83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5" t="s">
        <v>129</v>
      </c>
      <c r="AT154" s="195" t="s">
        <v>124</v>
      </c>
      <c r="AU154" s="195" t="s">
        <v>71</v>
      </c>
      <c r="AY154" s="16" t="s">
        <v>130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6" t="s">
        <v>14</v>
      </c>
      <c r="BK154" s="196">
        <f>ROUND(I154*H154,2)</f>
        <v>0</v>
      </c>
      <c r="BL154" s="16" t="s">
        <v>129</v>
      </c>
      <c r="BM154" s="195" t="s">
        <v>340</v>
      </c>
    </row>
    <row r="155" s="2" customFormat="1" ht="37.8" customHeight="1">
      <c r="A155" s="37"/>
      <c r="B155" s="38"/>
      <c r="C155" s="184" t="s">
        <v>341</v>
      </c>
      <c r="D155" s="184" t="s">
        <v>124</v>
      </c>
      <c r="E155" s="185" t="s">
        <v>342</v>
      </c>
      <c r="F155" s="186" t="s">
        <v>343</v>
      </c>
      <c r="G155" s="187" t="s">
        <v>172</v>
      </c>
      <c r="H155" s="188">
        <v>132</v>
      </c>
      <c r="I155" s="189"/>
      <c r="J155" s="190">
        <f>ROUND(I155*H155,2)</f>
        <v>0</v>
      </c>
      <c r="K155" s="186" t="s">
        <v>128</v>
      </c>
      <c r="L155" s="43"/>
      <c r="M155" s="191" t="s">
        <v>19</v>
      </c>
      <c r="N155" s="192" t="s">
        <v>42</v>
      </c>
      <c r="O155" s="83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5" t="s">
        <v>129</v>
      </c>
      <c r="AT155" s="195" t="s">
        <v>124</v>
      </c>
      <c r="AU155" s="195" t="s">
        <v>71</v>
      </c>
      <c r="AY155" s="16" t="s">
        <v>130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6" t="s">
        <v>14</v>
      </c>
      <c r="BK155" s="196">
        <f>ROUND(I155*H155,2)</f>
        <v>0</v>
      </c>
      <c r="BL155" s="16" t="s">
        <v>129</v>
      </c>
      <c r="BM155" s="195" t="s">
        <v>344</v>
      </c>
    </row>
    <row r="156" s="2" customFormat="1" ht="90" customHeight="1">
      <c r="A156" s="37"/>
      <c r="B156" s="38"/>
      <c r="C156" s="184" t="s">
        <v>345</v>
      </c>
      <c r="D156" s="184" t="s">
        <v>124</v>
      </c>
      <c r="E156" s="185" t="s">
        <v>346</v>
      </c>
      <c r="F156" s="186" t="s">
        <v>347</v>
      </c>
      <c r="G156" s="187" t="s">
        <v>172</v>
      </c>
      <c r="H156" s="188">
        <v>20</v>
      </c>
      <c r="I156" s="189"/>
      <c r="J156" s="190">
        <f>ROUND(I156*H156,2)</f>
        <v>0</v>
      </c>
      <c r="K156" s="186" t="s">
        <v>128</v>
      </c>
      <c r="L156" s="43"/>
      <c r="M156" s="191" t="s">
        <v>19</v>
      </c>
      <c r="N156" s="192" t="s">
        <v>42</v>
      </c>
      <c r="O156" s="83"/>
      <c r="P156" s="193">
        <f>O156*H156</f>
        <v>0</v>
      </c>
      <c r="Q156" s="193">
        <v>0</v>
      </c>
      <c r="R156" s="193">
        <f>Q156*H156</f>
        <v>0</v>
      </c>
      <c r="S156" s="193">
        <v>0</v>
      </c>
      <c r="T156" s="19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5" t="s">
        <v>129</v>
      </c>
      <c r="AT156" s="195" t="s">
        <v>124</v>
      </c>
      <c r="AU156" s="195" t="s">
        <v>71</v>
      </c>
      <c r="AY156" s="16" t="s">
        <v>130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6" t="s">
        <v>14</v>
      </c>
      <c r="BK156" s="196">
        <f>ROUND(I156*H156,2)</f>
        <v>0</v>
      </c>
      <c r="BL156" s="16" t="s">
        <v>129</v>
      </c>
      <c r="BM156" s="195" t="s">
        <v>348</v>
      </c>
    </row>
    <row r="157" s="2" customFormat="1" ht="90" customHeight="1">
      <c r="A157" s="37"/>
      <c r="B157" s="38"/>
      <c r="C157" s="184" t="s">
        <v>349</v>
      </c>
      <c r="D157" s="184" t="s">
        <v>124</v>
      </c>
      <c r="E157" s="185" t="s">
        <v>350</v>
      </c>
      <c r="F157" s="186" t="s">
        <v>351</v>
      </c>
      <c r="G157" s="187" t="s">
        <v>172</v>
      </c>
      <c r="H157" s="188">
        <v>20</v>
      </c>
      <c r="I157" s="189"/>
      <c r="J157" s="190">
        <f>ROUND(I157*H157,2)</f>
        <v>0</v>
      </c>
      <c r="K157" s="186" t="s">
        <v>128</v>
      </c>
      <c r="L157" s="43"/>
      <c r="M157" s="191" t="s">
        <v>19</v>
      </c>
      <c r="N157" s="192" t="s">
        <v>42</v>
      </c>
      <c r="O157" s="83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5" t="s">
        <v>129</v>
      </c>
      <c r="AT157" s="195" t="s">
        <v>124</v>
      </c>
      <c r="AU157" s="195" t="s">
        <v>71</v>
      </c>
      <c r="AY157" s="16" t="s">
        <v>130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6" t="s">
        <v>14</v>
      </c>
      <c r="BK157" s="196">
        <f>ROUND(I157*H157,2)</f>
        <v>0</v>
      </c>
      <c r="BL157" s="16" t="s">
        <v>129</v>
      </c>
      <c r="BM157" s="195" t="s">
        <v>352</v>
      </c>
    </row>
    <row r="158" s="2" customFormat="1" ht="90" customHeight="1">
      <c r="A158" s="37"/>
      <c r="B158" s="38"/>
      <c r="C158" s="184" t="s">
        <v>353</v>
      </c>
      <c r="D158" s="184" t="s">
        <v>124</v>
      </c>
      <c r="E158" s="185" t="s">
        <v>354</v>
      </c>
      <c r="F158" s="186" t="s">
        <v>355</v>
      </c>
      <c r="G158" s="187" t="s">
        <v>172</v>
      </c>
      <c r="H158" s="188">
        <v>400</v>
      </c>
      <c r="I158" s="189"/>
      <c r="J158" s="190">
        <f>ROUND(I158*H158,2)</f>
        <v>0</v>
      </c>
      <c r="K158" s="186" t="s">
        <v>128</v>
      </c>
      <c r="L158" s="43"/>
      <c r="M158" s="191" t="s">
        <v>19</v>
      </c>
      <c r="N158" s="192" t="s">
        <v>42</v>
      </c>
      <c r="O158" s="83"/>
      <c r="P158" s="193">
        <f>O158*H158</f>
        <v>0</v>
      </c>
      <c r="Q158" s="193">
        <v>0</v>
      </c>
      <c r="R158" s="193">
        <f>Q158*H158</f>
        <v>0</v>
      </c>
      <c r="S158" s="193">
        <v>0</v>
      </c>
      <c r="T158" s="19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5" t="s">
        <v>129</v>
      </c>
      <c r="AT158" s="195" t="s">
        <v>124</v>
      </c>
      <c r="AU158" s="195" t="s">
        <v>71</v>
      </c>
      <c r="AY158" s="16" t="s">
        <v>130</v>
      </c>
      <c r="BE158" s="196">
        <f>IF(N158="základní",J158,0)</f>
        <v>0</v>
      </c>
      <c r="BF158" s="196">
        <f>IF(N158="snížená",J158,0)</f>
        <v>0</v>
      </c>
      <c r="BG158" s="196">
        <f>IF(N158="zákl. přenesená",J158,0)</f>
        <v>0</v>
      </c>
      <c r="BH158" s="196">
        <f>IF(N158="sníž. přenesená",J158,0)</f>
        <v>0</v>
      </c>
      <c r="BI158" s="196">
        <f>IF(N158="nulová",J158,0)</f>
        <v>0</v>
      </c>
      <c r="BJ158" s="16" t="s">
        <v>14</v>
      </c>
      <c r="BK158" s="196">
        <f>ROUND(I158*H158,2)</f>
        <v>0</v>
      </c>
      <c r="BL158" s="16" t="s">
        <v>129</v>
      </c>
      <c r="BM158" s="195" t="s">
        <v>356</v>
      </c>
    </row>
    <row r="159" s="2" customFormat="1" ht="90" customHeight="1">
      <c r="A159" s="37"/>
      <c r="B159" s="38"/>
      <c r="C159" s="184" t="s">
        <v>357</v>
      </c>
      <c r="D159" s="184" t="s">
        <v>124</v>
      </c>
      <c r="E159" s="185" t="s">
        <v>358</v>
      </c>
      <c r="F159" s="186" t="s">
        <v>359</v>
      </c>
      <c r="G159" s="187" t="s">
        <v>172</v>
      </c>
      <c r="H159" s="188">
        <v>300</v>
      </c>
      <c r="I159" s="189"/>
      <c r="J159" s="190">
        <f>ROUND(I159*H159,2)</f>
        <v>0</v>
      </c>
      <c r="K159" s="186" t="s">
        <v>128</v>
      </c>
      <c r="L159" s="43"/>
      <c r="M159" s="191" t="s">
        <v>19</v>
      </c>
      <c r="N159" s="192" t="s">
        <v>42</v>
      </c>
      <c r="O159" s="83"/>
      <c r="P159" s="193">
        <f>O159*H159</f>
        <v>0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5" t="s">
        <v>129</v>
      </c>
      <c r="AT159" s="195" t="s">
        <v>124</v>
      </c>
      <c r="AU159" s="195" t="s">
        <v>71</v>
      </c>
      <c r="AY159" s="16" t="s">
        <v>130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6" t="s">
        <v>14</v>
      </c>
      <c r="BK159" s="196">
        <f>ROUND(I159*H159,2)</f>
        <v>0</v>
      </c>
      <c r="BL159" s="16" t="s">
        <v>129</v>
      </c>
      <c r="BM159" s="195" t="s">
        <v>360</v>
      </c>
    </row>
    <row r="160" s="2" customFormat="1" ht="90" customHeight="1">
      <c r="A160" s="37"/>
      <c r="B160" s="38"/>
      <c r="C160" s="184" t="s">
        <v>361</v>
      </c>
      <c r="D160" s="184" t="s">
        <v>124</v>
      </c>
      <c r="E160" s="185" t="s">
        <v>362</v>
      </c>
      <c r="F160" s="186" t="s">
        <v>363</v>
      </c>
      <c r="G160" s="187" t="s">
        <v>172</v>
      </c>
      <c r="H160" s="188">
        <v>20</v>
      </c>
      <c r="I160" s="189"/>
      <c r="J160" s="190">
        <f>ROUND(I160*H160,2)</f>
        <v>0</v>
      </c>
      <c r="K160" s="186" t="s">
        <v>128</v>
      </c>
      <c r="L160" s="43"/>
      <c r="M160" s="191" t="s">
        <v>19</v>
      </c>
      <c r="N160" s="192" t="s">
        <v>42</v>
      </c>
      <c r="O160" s="83"/>
      <c r="P160" s="193">
        <f>O160*H160</f>
        <v>0</v>
      </c>
      <c r="Q160" s="193">
        <v>0</v>
      </c>
      <c r="R160" s="193">
        <f>Q160*H160</f>
        <v>0</v>
      </c>
      <c r="S160" s="193">
        <v>0</v>
      </c>
      <c r="T160" s="19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5" t="s">
        <v>129</v>
      </c>
      <c r="AT160" s="195" t="s">
        <v>124</v>
      </c>
      <c r="AU160" s="195" t="s">
        <v>71</v>
      </c>
      <c r="AY160" s="16" t="s">
        <v>130</v>
      </c>
      <c r="BE160" s="196">
        <f>IF(N160="základní",J160,0)</f>
        <v>0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16" t="s">
        <v>14</v>
      </c>
      <c r="BK160" s="196">
        <f>ROUND(I160*H160,2)</f>
        <v>0</v>
      </c>
      <c r="BL160" s="16" t="s">
        <v>129</v>
      </c>
      <c r="BM160" s="195" t="s">
        <v>364</v>
      </c>
    </row>
    <row r="161" s="2" customFormat="1" ht="90" customHeight="1">
      <c r="A161" s="37"/>
      <c r="B161" s="38"/>
      <c r="C161" s="184" t="s">
        <v>365</v>
      </c>
      <c r="D161" s="184" t="s">
        <v>124</v>
      </c>
      <c r="E161" s="185" t="s">
        <v>366</v>
      </c>
      <c r="F161" s="186" t="s">
        <v>367</v>
      </c>
      <c r="G161" s="187" t="s">
        <v>172</v>
      </c>
      <c r="H161" s="188">
        <v>20</v>
      </c>
      <c r="I161" s="189"/>
      <c r="J161" s="190">
        <f>ROUND(I161*H161,2)</f>
        <v>0</v>
      </c>
      <c r="K161" s="186" t="s">
        <v>128</v>
      </c>
      <c r="L161" s="43"/>
      <c r="M161" s="191" t="s">
        <v>19</v>
      </c>
      <c r="N161" s="192" t="s">
        <v>42</v>
      </c>
      <c r="O161" s="83"/>
      <c r="P161" s="193">
        <f>O161*H161</f>
        <v>0</v>
      </c>
      <c r="Q161" s="193">
        <v>0</v>
      </c>
      <c r="R161" s="193">
        <f>Q161*H161</f>
        <v>0</v>
      </c>
      <c r="S161" s="193">
        <v>0</v>
      </c>
      <c r="T161" s="19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5" t="s">
        <v>129</v>
      </c>
      <c r="AT161" s="195" t="s">
        <v>124</v>
      </c>
      <c r="AU161" s="195" t="s">
        <v>71</v>
      </c>
      <c r="AY161" s="16" t="s">
        <v>130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6" t="s">
        <v>14</v>
      </c>
      <c r="BK161" s="196">
        <f>ROUND(I161*H161,2)</f>
        <v>0</v>
      </c>
      <c r="BL161" s="16" t="s">
        <v>129</v>
      </c>
      <c r="BM161" s="195" t="s">
        <v>368</v>
      </c>
    </row>
    <row r="162" s="2" customFormat="1" ht="101.25" customHeight="1">
      <c r="A162" s="37"/>
      <c r="B162" s="38"/>
      <c r="C162" s="184" t="s">
        <v>369</v>
      </c>
      <c r="D162" s="184" t="s">
        <v>124</v>
      </c>
      <c r="E162" s="185" t="s">
        <v>370</v>
      </c>
      <c r="F162" s="186" t="s">
        <v>371</v>
      </c>
      <c r="G162" s="187" t="s">
        <v>172</v>
      </c>
      <c r="H162" s="188">
        <v>300</v>
      </c>
      <c r="I162" s="189"/>
      <c r="J162" s="190">
        <f>ROUND(I162*H162,2)</f>
        <v>0</v>
      </c>
      <c r="K162" s="186" t="s">
        <v>128</v>
      </c>
      <c r="L162" s="43"/>
      <c r="M162" s="191" t="s">
        <v>19</v>
      </c>
      <c r="N162" s="192" t="s">
        <v>42</v>
      </c>
      <c r="O162" s="83"/>
      <c r="P162" s="193">
        <f>O162*H162</f>
        <v>0</v>
      </c>
      <c r="Q162" s="193">
        <v>0</v>
      </c>
      <c r="R162" s="193">
        <f>Q162*H162</f>
        <v>0</v>
      </c>
      <c r="S162" s="193">
        <v>0</v>
      </c>
      <c r="T162" s="19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5" t="s">
        <v>129</v>
      </c>
      <c r="AT162" s="195" t="s">
        <v>124</v>
      </c>
      <c r="AU162" s="195" t="s">
        <v>71</v>
      </c>
      <c r="AY162" s="16" t="s">
        <v>130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16" t="s">
        <v>14</v>
      </c>
      <c r="BK162" s="196">
        <f>ROUND(I162*H162,2)</f>
        <v>0</v>
      </c>
      <c r="BL162" s="16" t="s">
        <v>129</v>
      </c>
      <c r="BM162" s="195" t="s">
        <v>372</v>
      </c>
    </row>
    <row r="163" s="2" customFormat="1" ht="101.25" customHeight="1">
      <c r="A163" s="37"/>
      <c r="B163" s="38"/>
      <c r="C163" s="184" t="s">
        <v>373</v>
      </c>
      <c r="D163" s="184" t="s">
        <v>124</v>
      </c>
      <c r="E163" s="185" t="s">
        <v>374</v>
      </c>
      <c r="F163" s="186" t="s">
        <v>375</v>
      </c>
      <c r="G163" s="187" t="s">
        <v>172</v>
      </c>
      <c r="H163" s="188">
        <v>300</v>
      </c>
      <c r="I163" s="189"/>
      <c r="J163" s="190">
        <f>ROUND(I163*H163,2)</f>
        <v>0</v>
      </c>
      <c r="K163" s="186" t="s">
        <v>128</v>
      </c>
      <c r="L163" s="43"/>
      <c r="M163" s="191" t="s">
        <v>19</v>
      </c>
      <c r="N163" s="192" t="s">
        <v>42</v>
      </c>
      <c r="O163" s="83"/>
      <c r="P163" s="193">
        <f>O163*H163</f>
        <v>0</v>
      </c>
      <c r="Q163" s="193">
        <v>0</v>
      </c>
      <c r="R163" s="193">
        <f>Q163*H163</f>
        <v>0</v>
      </c>
      <c r="S163" s="193">
        <v>0</v>
      </c>
      <c r="T163" s="19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5" t="s">
        <v>129</v>
      </c>
      <c r="AT163" s="195" t="s">
        <v>124</v>
      </c>
      <c r="AU163" s="195" t="s">
        <v>71</v>
      </c>
      <c r="AY163" s="16" t="s">
        <v>130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16" t="s">
        <v>14</v>
      </c>
      <c r="BK163" s="196">
        <f>ROUND(I163*H163,2)</f>
        <v>0</v>
      </c>
      <c r="BL163" s="16" t="s">
        <v>129</v>
      </c>
      <c r="BM163" s="195" t="s">
        <v>376</v>
      </c>
    </row>
    <row r="164" s="2" customFormat="1" ht="101.25" customHeight="1">
      <c r="A164" s="37"/>
      <c r="B164" s="38"/>
      <c r="C164" s="184" t="s">
        <v>377</v>
      </c>
      <c r="D164" s="184" t="s">
        <v>124</v>
      </c>
      <c r="E164" s="185" t="s">
        <v>378</v>
      </c>
      <c r="F164" s="186" t="s">
        <v>379</v>
      </c>
      <c r="G164" s="187" t="s">
        <v>233</v>
      </c>
      <c r="H164" s="188">
        <v>0.52000000000000002</v>
      </c>
      <c r="I164" s="189"/>
      <c r="J164" s="190">
        <f>ROUND(I164*H164,2)</f>
        <v>0</v>
      </c>
      <c r="K164" s="186" t="s">
        <v>128</v>
      </c>
      <c r="L164" s="43"/>
      <c r="M164" s="191" t="s">
        <v>19</v>
      </c>
      <c r="N164" s="192" t="s">
        <v>42</v>
      </c>
      <c r="O164" s="83"/>
      <c r="P164" s="193">
        <f>O164*H164</f>
        <v>0</v>
      </c>
      <c r="Q164" s="193">
        <v>0</v>
      </c>
      <c r="R164" s="193">
        <f>Q164*H164</f>
        <v>0</v>
      </c>
      <c r="S164" s="193">
        <v>0</v>
      </c>
      <c r="T164" s="19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5" t="s">
        <v>129</v>
      </c>
      <c r="AT164" s="195" t="s">
        <v>124</v>
      </c>
      <c r="AU164" s="195" t="s">
        <v>71</v>
      </c>
      <c r="AY164" s="16" t="s">
        <v>130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6" t="s">
        <v>14</v>
      </c>
      <c r="BK164" s="196">
        <f>ROUND(I164*H164,2)</f>
        <v>0</v>
      </c>
      <c r="BL164" s="16" t="s">
        <v>129</v>
      </c>
      <c r="BM164" s="195" t="s">
        <v>380</v>
      </c>
    </row>
    <row r="165" s="2" customFormat="1" ht="101.25" customHeight="1">
      <c r="A165" s="37"/>
      <c r="B165" s="38"/>
      <c r="C165" s="184" t="s">
        <v>381</v>
      </c>
      <c r="D165" s="184" t="s">
        <v>124</v>
      </c>
      <c r="E165" s="185" t="s">
        <v>382</v>
      </c>
      <c r="F165" s="186" t="s">
        <v>383</v>
      </c>
      <c r="G165" s="187" t="s">
        <v>233</v>
      </c>
      <c r="H165" s="188">
        <v>1.05</v>
      </c>
      <c r="I165" s="189"/>
      <c r="J165" s="190">
        <f>ROUND(I165*H165,2)</f>
        <v>0</v>
      </c>
      <c r="K165" s="186" t="s">
        <v>128</v>
      </c>
      <c r="L165" s="43"/>
      <c r="M165" s="191" t="s">
        <v>19</v>
      </c>
      <c r="N165" s="192" t="s">
        <v>42</v>
      </c>
      <c r="O165" s="83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5" t="s">
        <v>129</v>
      </c>
      <c r="AT165" s="195" t="s">
        <v>124</v>
      </c>
      <c r="AU165" s="195" t="s">
        <v>71</v>
      </c>
      <c r="AY165" s="16" t="s">
        <v>130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6" t="s">
        <v>14</v>
      </c>
      <c r="BK165" s="196">
        <f>ROUND(I165*H165,2)</f>
        <v>0</v>
      </c>
      <c r="BL165" s="16" t="s">
        <v>129</v>
      </c>
      <c r="BM165" s="195" t="s">
        <v>384</v>
      </c>
    </row>
    <row r="166" s="2" customFormat="1" ht="101.25" customHeight="1">
      <c r="A166" s="37"/>
      <c r="B166" s="38"/>
      <c r="C166" s="184" t="s">
        <v>385</v>
      </c>
      <c r="D166" s="184" t="s">
        <v>124</v>
      </c>
      <c r="E166" s="185" t="s">
        <v>386</v>
      </c>
      <c r="F166" s="186" t="s">
        <v>387</v>
      </c>
      <c r="G166" s="187" t="s">
        <v>233</v>
      </c>
      <c r="H166" s="188">
        <v>0.01</v>
      </c>
      <c r="I166" s="189"/>
      <c r="J166" s="190">
        <f>ROUND(I166*H166,2)</f>
        <v>0</v>
      </c>
      <c r="K166" s="186" t="s">
        <v>128</v>
      </c>
      <c r="L166" s="43"/>
      <c r="M166" s="191" t="s">
        <v>19</v>
      </c>
      <c r="N166" s="192" t="s">
        <v>42</v>
      </c>
      <c r="O166" s="83"/>
      <c r="P166" s="193">
        <f>O166*H166</f>
        <v>0</v>
      </c>
      <c r="Q166" s="193">
        <v>0</v>
      </c>
      <c r="R166" s="193">
        <f>Q166*H166</f>
        <v>0</v>
      </c>
      <c r="S166" s="193">
        <v>0</v>
      </c>
      <c r="T166" s="19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5" t="s">
        <v>129</v>
      </c>
      <c r="AT166" s="195" t="s">
        <v>124</v>
      </c>
      <c r="AU166" s="195" t="s">
        <v>71</v>
      </c>
      <c r="AY166" s="16" t="s">
        <v>130</v>
      </c>
      <c r="BE166" s="196">
        <f>IF(N166="základní",J166,0)</f>
        <v>0</v>
      </c>
      <c r="BF166" s="196">
        <f>IF(N166="snížená",J166,0)</f>
        <v>0</v>
      </c>
      <c r="BG166" s="196">
        <f>IF(N166="zákl. přenesená",J166,0)</f>
        <v>0</v>
      </c>
      <c r="BH166" s="196">
        <f>IF(N166="sníž. přenesená",J166,0)</f>
        <v>0</v>
      </c>
      <c r="BI166" s="196">
        <f>IF(N166="nulová",J166,0)</f>
        <v>0</v>
      </c>
      <c r="BJ166" s="16" t="s">
        <v>14</v>
      </c>
      <c r="BK166" s="196">
        <f>ROUND(I166*H166,2)</f>
        <v>0</v>
      </c>
      <c r="BL166" s="16" t="s">
        <v>129</v>
      </c>
      <c r="BM166" s="195" t="s">
        <v>388</v>
      </c>
    </row>
    <row r="167" s="2" customFormat="1" ht="44.25" customHeight="1">
      <c r="A167" s="37"/>
      <c r="B167" s="38"/>
      <c r="C167" s="184" t="s">
        <v>389</v>
      </c>
      <c r="D167" s="184" t="s">
        <v>124</v>
      </c>
      <c r="E167" s="185" t="s">
        <v>390</v>
      </c>
      <c r="F167" s="186" t="s">
        <v>391</v>
      </c>
      <c r="G167" s="187" t="s">
        <v>172</v>
      </c>
      <c r="H167" s="188">
        <v>300</v>
      </c>
      <c r="I167" s="189"/>
      <c r="J167" s="190">
        <f>ROUND(I167*H167,2)</f>
        <v>0</v>
      </c>
      <c r="K167" s="186" t="s">
        <v>128</v>
      </c>
      <c r="L167" s="43"/>
      <c r="M167" s="191" t="s">
        <v>19</v>
      </c>
      <c r="N167" s="192" t="s">
        <v>42</v>
      </c>
      <c r="O167" s="83"/>
      <c r="P167" s="193">
        <f>O167*H167</f>
        <v>0</v>
      </c>
      <c r="Q167" s="193">
        <v>0</v>
      </c>
      <c r="R167" s="193">
        <f>Q167*H167</f>
        <v>0</v>
      </c>
      <c r="S167" s="193">
        <v>0</v>
      </c>
      <c r="T167" s="19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5" t="s">
        <v>129</v>
      </c>
      <c r="AT167" s="195" t="s">
        <v>124</v>
      </c>
      <c r="AU167" s="195" t="s">
        <v>71</v>
      </c>
      <c r="AY167" s="16" t="s">
        <v>130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6" t="s">
        <v>14</v>
      </c>
      <c r="BK167" s="196">
        <f>ROUND(I167*H167,2)</f>
        <v>0</v>
      </c>
      <c r="BL167" s="16" t="s">
        <v>129</v>
      </c>
      <c r="BM167" s="195" t="s">
        <v>392</v>
      </c>
    </row>
    <row r="168" s="2" customFormat="1" ht="49.05" customHeight="1">
      <c r="A168" s="37"/>
      <c r="B168" s="38"/>
      <c r="C168" s="184" t="s">
        <v>393</v>
      </c>
      <c r="D168" s="184" t="s">
        <v>124</v>
      </c>
      <c r="E168" s="185" t="s">
        <v>394</v>
      </c>
      <c r="F168" s="186" t="s">
        <v>395</v>
      </c>
      <c r="G168" s="187" t="s">
        <v>172</v>
      </c>
      <c r="H168" s="188">
        <v>300</v>
      </c>
      <c r="I168" s="189"/>
      <c r="J168" s="190">
        <f>ROUND(I168*H168,2)</f>
        <v>0</v>
      </c>
      <c r="K168" s="186" t="s">
        <v>128</v>
      </c>
      <c r="L168" s="43"/>
      <c r="M168" s="191" t="s">
        <v>19</v>
      </c>
      <c r="N168" s="192" t="s">
        <v>42</v>
      </c>
      <c r="O168" s="83"/>
      <c r="P168" s="193">
        <f>O168*H168</f>
        <v>0</v>
      </c>
      <c r="Q168" s="193">
        <v>0</v>
      </c>
      <c r="R168" s="193">
        <f>Q168*H168</f>
        <v>0</v>
      </c>
      <c r="S168" s="193">
        <v>0</v>
      </c>
      <c r="T168" s="19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5" t="s">
        <v>129</v>
      </c>
      <c r="AT168" s="195" t="s">
        <v>124</v>
      </c>
      <c r="AU168" s="195" t="s">
        <v>71</v>
      </c>
      <c r="AY168" s="16" t="s">
        <v>130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6" t="s">
        <v>14</v>
      </c>
      <c r="BK168" s="196">
        <f>ROUND(I168*H168,2)</f>
        <v>0</v>
      </c>
      <c r="BL168" s="16" t="s">
        <v>129</v>
      </c>
      <c r="BM168" s="195" t="s">
        <v>396</v>
      </c>
    </row>
    <row r="169" s="2" customFormat="1" ht="66.75" customHeight="1">
      <c r="A169" s="37"/>
      <c r="B169" s="38"/>
      <c r="C169" s="184" t="s">
        <v>397</v>
      </c>
      <c r="D169" s="184" t="s">
        <v>124</v>
      </c>
      <c r="E169" s="185" t="s">
        <v>398</v>
      </c>
      <c r="F169" s="186" t="s">
        <v>399</v>
      </c>
      <c r="G169" s="187" t="s">
        <v>185</v>
      </c>
      <c r="H169" s="188">
        <v>200</v>
      </c>
      <c r="I169" s="189"/>
      <c r="J169" s="190">
        <f>ROUND(I169*H169,2)</f>
        <v>0</v>
      </c>
      <c r="K169" s="186" t="s">
        <v>128</v>
      </c>
      <c r="L169" s="43"/>
      <c r="M169" s="191" t="s">
        <v>19</v>
      </c>
      <c r="N169" s="192" t="s">
        <v>42</v>
      </c>
      <c r="O169" s="83"/>
      <c r="P169" s="193">
        <f>O169*H169</f>
        <v>0</v>
      </c>
      <c r="Q169" s="193">
        <v>0</v>
      </c>
      <c r="R169" s="193">
        <f>Q169*H169</f>
        <v>0</v>
      </c>
      <c r="S169" s="193">
        <v>0</v>
      </c>
      <c r="T169" s="19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5" t="s">
        <v>129</v>
      </c>
      <c r="AT169" s="195" t="s">
        <v>124</v>
      </c>
      <c r="AU169" s="195" t="s">
        <v>71</v>
      </c>
      <c r="AY169" s="16" t="s">
        <v>130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6" t="s">
        <v>14</v>
      </c>
      <c r="BK169" s="196">
        <f>ROUND(I169*H169,2)</f>
        <v>0</v>
      </c>
      <c r="BL169" s="16" t="s">
        <v>129</v>
      </c>
      <c r="BM169" s="195" t="s">
        <v>400</v>
      </c>
    </row>
    <row r="170" s="2" customFormat="1" ht="66.75" customHeight="1">
      <c r="A170" s="37"/>
      <c r="B170" s="38"/>
      <c r="C170" s="184" t="s">
        <v>401</v>
      </c>
      <c r="D170" s="184" t="s">
        <v>124</v>
      </c>
      <c r="E170" s="185" t="s">
        <v>402</v>
      </c>
      <c r="F170" s="186" t="s">
        <v>403</v>
      </c>
      <c r="G170" s="187" t="s">
        <v>185</v>
      </c>
      <c r="H170" s="188">
        <v>200</v>
      </c>
      <c r="I170" s="189"/>
      <c r="J170" s="190">
        <f>ROUND(I170*H170,2)</f>
        <v>0</v>
      </c>
      <c r="K170" s="186" t="s">
        <v>128</v>
      </c>
      <c r="L170" s="43"/>
      <c r="M170" s="191" t="s">
        <v>19</v>
      </c>
      <c r="N170" s="192" t="s">
        <v>42</v>
      </c>
      <c r="O170" s="83"/>
      <c r="P170" s="193">
        <f>O170*H170</f>
        <v>0</v>
      </c>
      <c r="Q170" s="193">
        <v>0</v>
      </c>
      <c r="R170" s="193">
        <f>Q170*H170</f>
        <v>0</v>
      </c>
      <c r="S170" s="193">
        <v>0</v>
      </c>
      <c r="T170" s="19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5" t="s">
        <v>129</v>
      </c>
      <c r="AT170" s="195" t="s">
        <v>124</v>
      </c>
      <c r="AU170" s="195" t="s">
        <v>71</v>
      </c>
      <c r="AY170" s="16" t="s">
        <v>130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6" t="s">
        <v>14</v>
      </c>
      <c r="BK170" s="196">
        <f>ROUND(I170*H170,2)</f>
        <v>0</v>
      </c>
      <c r="BL170" s="16" t="s">
        <v>129</v>
      </c>
      <c r="BM170" s="195" t="s">
        <v>404</v>
      </c>
    </row>
    <row r="171" s="2" customFormat="1" ht="66.75" customHeight="1">
      <c r="A171" s="37"/>
      <c r="B171" s="38"/>
      <c r="C171" s="184" t="s">
        <v>405</v>
      </c>
      <c r="D171" s="184" t="s">
        <v>124</v>
      </c>
      <c r="E171" s="185" t="s">
        <v>406</v>
      </c>
      <c r="F171" s="186" t="s">
        <v>407</v>
      </c>
      <c r="G171" s="187" t="s">
        <v>185</v>
      </c>
      <c r="H171" s="188">
        <v>100</v>
      </c>
      <c r="I171" s="189"/>
      <c r="J171" s="190">
        <f>ROUND(I171*H171,2)</f>
        <v>0</v>
      </c>
      <c r="K171" s="186" t="s">
        <v>128</v>
      </c>
      <c r="L171" s="43"/>
      <c r="M171" s="191" t="s">
        <v>19</v>
      </c>
      <c r="N171" s="192" t="s">
        <v>42</v>
      </c>
      <c r="O171" s="83"/>
      <c r="P171" s="193">
        <f>O171*H171</f>
        <v>0</v>
      </c>
      <c r="Q171" s="193">
        <v>0</v>
      </c>
      <c r="R171" s="193">
        <f>Q171*H171</f>
        <v>0</v>
      </c>
      <c r="S171" s="193">
        <v>0</v>
      </c>
      <c r="T171" s="19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5" t="s">
        <v>129</v>
      </c>
      <c r="AT171" s="195" t="s">
        <v>124</v>
      </c>
      <c r="AU171" s="195" t="s">
        <v>71</v>
      </c>
      <c r="AY171" s="16" t="s">
        <v>130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6" t="s">
        <v>14</v>
      </c>
      <c r="BK171" s="196">
        <f>ROUND(I171*H171,2)</f>
        <v>0</v>
      </c>
      <c r="BL171" s="16" t="s">
        <v>129</v>
      </c>
      <c r="BM171" s="195" t="s">
        <v>408</v>
      </c>
    </row>
    <row r="172" s="2" customFormat="1" ht="66.75" customHeight="1">
      <c r="A172" s="37"/>
      <c r="B172" s="38"/>
      <c r="C172" s="184" t="s">
        <v>409</v>
      </c>
      <c r="D172" s="184" t="s">
        <v>124</v>
      </c>
      <c r="E172" s="185" t="s">
        <v>410</v>
      </c>
      <c r="F172" s="186" t="s">
        <v>411</v>
      </c>
      <c r="G172" s="187" t="s">
        <v>185</v>
      </c>
      <c r="H172" s="188">
        <v>100</v>
      </c>
      <c r="I172" s="189"/>
      <c r="J172" s="190">
        <f>ROUND(I172*H172,2)</f>
        <v>0</v>
      </c>
      <c r="K172" s="186" t="s">
        <v>128</v>
      </c>
      <c r="L172" s="43"/>
      <c r="M172" s="191" t="s">
        <v>19</v>
      </c>
      <c r="N172" s="192" t="s">
        <v>42</v>
      </c>
      <c r="O172" s="83"/>
      <c r="P172" s="193">
        <f>O172*H172</f>
        <v>0</v>
      </c>
      <c r="Q172" s="193">
        <v>0</v>
      </c>
      <c r="R172" s="193">
        <f>Q172*H172</f>
        <v>0</v>
      </c>
      <c r="S172" s="193">
        <v>0</v>
      </c>
      <c r="T172" s="19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5" t="s">
        <v>129</v>
      </c>
      <c r="AT172" s="195" t="s">
        <v>124</v>
      </c>
      <c r="AU172" s="195" t="s">
        <v>71</v>
      </c>
      <c r="AY172" s="16" t="s">
        <v>130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6" t="s">
        <v>14</v>
      </c>
      <c r="BK172" s="196">
        <f>ROUND(I172*H172,2)</f>
        <v>0</v>
      </c>
      <c r="BL172" s="16" t="s">
        <v>129</v>
      </c>
      <c r="BM172" s="195" t="s">
        <v>412</v>
      </c>
    </row>
    <row r="173" s="2" customFormat="1" ht="37.8" customHeight="1">
      <c r="A173" s="37"/>
      <c r="B173" s="38"/>
      <c r="C173" s="184" t="s">
        <v>413</v>
      </c>
      <c r="D173" s="184" t="s">
        <v>124</v>
      </c>
      <c r="E173" s="185" t="s">
        <v>414</v>
      </c>
      <c r="F173" s="186" t="s">
        <v>415</v>
      </c>
      <c r="G173" s="187" t="s">
        <v>416</v>
      </c>
      <c r="H173" s="188">
        <v>1500</v>
      </c>
      <c r="I173" s="189"/>
      <c r="J173" s="190">
        <f>ROUND(I173*H173,2)</f>
        <v>0</v>
      </c>
      <c r="K173" s="186" t="s">
        <v>128</v>
      </c>
      <c r="L173" s="43"/>
      <c r="M173" s="191" t="s">
        <v>19</v>
      </c>
      <c r="N173" s="192" t="s">
        <v>42</v>
      </c>
      <c r="O173" s="83"/>
      <c r="P173" s="193">
        <f>O173*H173</f>
        <v>0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5" t="s">
        <v>129</v>
      </c>
      <c r="AT173" s="195" t="s">
        <v>124</v>
      </c>
      <c r="AU173" s="195" t="s">
        <v>71</v>
      </c>
      <c r="AY173" s="16" t="s">
        <v>130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6" t="s">
        <v>14</v>
      </c>
      <c r="BK173" s="196">
        <f>ROUND(I173*H173,2)</f>
        <v>0</v>
      </c>
      <c r="BL173" s="16" t="s">
        <v>129</v>
      </c>
      <c r="BM173" s="195" t="s">
        <v>417</v>
      </c>
    </row>
    <row r="174" s="2" customFormat="1">
      <c r="A174" s="37"/>
      <c r="B174" s="38"/>
      <c r="C174" s="39"/>
      <c r="D174" s="197" t="s">
        <v>159</v>
      </c>
      <c r="E174" s="39"/>
      <c r="F174" s="198" t="s">
        <v>418</v>
      </c>
      <c r="G174" s="39"/>
      <c r="H174" s="39"/>
      <c r="I174" s="199"/>
      <c r="J174" s="39"/>
      <c r="K174" s="39"/>
      <c r="L174" s="43"/>
      <c r="M174" s="200"/>
      <c r="N174" s="201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159</v>
      </c>
      <c r="AU174" s="16" t="s">
        <v>71</v>
      </c>
    </row>
    <row r="175" s="2" customFormat="1" ht="37.8" customHeight="1">
      <c r="A175" s="37"/>
      <c r="B175" s="38"/>
      <c r="C175" s="184" t="s">
        <v>419</v>
      </c>
      <c r="D175" s="184" t="s">
        <v>124</v>
      </c>
      <c r="E175" s="185" t="s">
        <v>420</v>
      </c>
      <c r="F175" s="186" t="s">
        <v>421</v>
      </c>
      <c r="G175" s="187" t="s">
        <v>416</v>
      </c>
      <c r="H175" s="188">
        <v>2000</v>
      </c>
      <c r="I175" s="189"/>
      <c r="J175" s="190">
        <f>ROUND(I175*H175,2)</f>
        <v>0</v>
      </c>
      <c r="K175" s="186" t="s">
        <v>128</v>
      </c>
      <c r="L175" s="43"/>
      <c r="M175" s="191" t="s">
        <v>19</v>
      </c>
      <c r="N175" s="192" t="s">
        <v>42</v>
      </c>
      <c r="O175" s="83"/>
      <c r="P175" s="193">
        <f>O175*H175</f>
        <v>0</v>
      </c>
      <c r="Q175" s="193">
        <v>0</v>
      </c>
      <c r="R175" s="193">
        <f>Q175*H175</f>
        <v>0</v>
      </c>
      <c r="S175" s="193">
        <v>0</v>
      </c>
      <c r="T175" s="19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5" t="s">
        <v>129</v>
      </c>
      <c r="AT175" s="195" t="s">
        <v>124</v>
      </c>
      <c r="AU175" s="195" t="s">
        <v>71</v>
      </c>
      <c r="AY175" s="16" t="s">
        <v>130</v>
      </c>
      <c r="BE175" s="196">
        <f>IF(N175="základní",J175,0)</f>
        <v>0</v>
      </c>
      <c r="BF175" s="196">
        <f>IF(N175="snížená",J175,0)</f>
        <v>0</v>
      </c>
      <c r="BG175" s="196">
        <f>IF(N175="zákl. přenesená",J175,0)</f>
        <v>0</v>
      </c>
      <c r="BH175" s="196">
        <f>IF(N175="sníž. přenesená",J175,0)</f>
        <v>0</v>
      </c>
      <c r="BI175" s="196">
        <f>IF(N175="nulová",J175,0)</f>
        <v>0</v>
      </c>
      <c r="BJ175" s="16" t="s">
        <v>14</v>
      </c>
      <c r="BK175" s="196">
        <f>ROUND(I175*H175,2)</f>
        <v>0</v>
      </c>
      <c r="BL175" s="16" t="s">
        <v>129</v>
      </c>
      <c r="BM175" s="195" t="s">
        <v>422</v>
      </c>
    </row>
    <row r="176" s="2" customFormat="1">
      <c r="A176" s="37"/>
      <c r="B176" s="38"/>
      <c r="C176" s="39"/>
      <c r="D176" s="197" t="s">
        <v>159</v>
      </c>
      <c r="E176" s="39"/>
      <c r="F176" s="198" t="s">
        <v>418</v>
      </c>
      <c r="G176" s="39"/>
      <c r="H176" s="39"/>
      <c r="I176" s="199"/>
      <c r="J176" s="39"/>
      <c r="K176" s="39"/>
      <c r="L176" s="43"/>
      <c r="M176" s="200"/>
      <c r="N176" s="201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159</v>
      </c>
      <c r="AU176" s="16" t="s">
        <v>71</v>
      </c>
    </row>
    <row r="177" s="2" customFormat="1" ht="37.8" customHeight="1">
      <c r="A177" s="37"/>
      <c r="B177" s="38"/>
      <c r="C177" s="184" t="s">
        <v>423</v>
      </c>
      <c r="D177" s="184" t="s">
        <v>124</v>
      </c>
      <c r="E177" s="185" t="s">
        <v>424</v>
      </c>
      <c r="F177" s="186" t="s">
        <v>425</v>
      </c>
      <c r="G177" s="187" t="s">
        <v>416</v>
      </c>
      <c r="H177" s="188">
        <v>200</v>
      </c>
      <c r="I177" s="189"/>
      <c r="J177" s="190">
        <f>ROUND(I177*H177,2)</f>
        <v>0</v>
      </c>
      <c r="K177" s="186" t="s">
        <v>128</v>
      </c>
      <c r="L177" s="43"/>
      <c r="M177" s="191" t="s">
        <v>19</v>
      </c>
      <c r="N177" s="192" t="s">
        <v>42</v>
      </c>
      <c r="O177" s="83"/>
      <c r="P177" s="193">
        <f>O177*H177</f>
        <v>0</v>
      </c>
      <c r="Q177" s="193">
        <v>0</v>
      </c>
      <c r="R177" s="193">
        <f>Q177*H177</f>
        <v>0</v>
      </c>
      <c r="S177" s="193">
        <v>0</v>
      </c>
      <c r="T177" s="19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5" t="s">
        <v>129</v>
      </c>
      <c r="AT177" s="195" t="s">
        <v>124</v>
      </c>
      <c r="AU177" s="195" t="s">
        <v>71</v>
      </c>
      <c r="AY177" s="16" t="s">
        <v>130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6" t="s">
        <v>14</v>
      </c>
      <c r="BK177" s="196">
        <f>ROUND(I177*H177,2)</f>
        <v>0</v>
      </c>
      <c r="BL177" s="16" t="s">
        <v>129</v>
      </c>
      <c r="BM177" s="195" t="s">
        <v>426</v>
      </c>
    </row>
    <row r="178" s="2" customFormat="1">
      <c r="A178" s="37"/>
      <c r="B178" s="38"/>
      <c r="C178" s="39"/>
      <c r="D178" s="197" t="s">
        <v>159</v>
      </c>
      <c r="E178" s="39"/>
      <c r="F178" s="198" t="s">
        <v>427</v>
      </c>
      <c r="G178" s="39"/>
      <c r="H178" s="39"/>
      <c r="I178" s="199"/>
      <c r="J178" s="39"/>
      <c r="K178" s="39"/>
      <c r="L178" s="43"/>
      <c r="M178" s="200"/>
      <c r="N178" s="201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159</v>
      </c>
      <c r="AU178" s="16" t="s">
        <v>71</v>
      </c>
    </row>
    <row r="179" s="2" customFormat="1" ht="37.8" customHeight="1">
      <c r="A179" s="37"/>
      <c r="B179" s="38"/>
      <c r="C179" s="184" t="s">
        <v>428</v>
      </c>
      <c r="D179" s="184" t="s">
        <v>124</v>
      </c>
      <c r="E179" s="185" t="s">
        <v>429</v>
      </c>
      <c r="F179" s="186" t="s">
        <v>430</v>
      </c>
      <c r="G179" s="187" t="s">
        <v>416</v>
      </c>
      <c r="H179" s="188">
        <v>400</v>
      </c>
      <c r="I179" s="189"/>
      <c r="J179" s="190">
        <f>ROUND(I179*H179,2)</f>
        <v>0</v>
      </c>
      <c r="K179" s="186" t="s">
        <v>128</v>
      </c>
      <c r="L179" s="43"/>
      <c r="M179" s="191" t="s">
        <v>19</v>
      </c>
      <c r="N179" s="192" t="s">
        <v>42</v>
      </c>
      <c r="O179" s="83"/>
      <c r="P179" s="193">
        <f>O179*H179</f>
        <v>0</v>
      </c>
      <c r="Q179" s="193">
        <v>0</v>
      </c>
      <c r="R179" s="193">
        <f>Q179*H179</f>
        <v>0</v>
      </c>
      <c r="S179" s="193">
        <v>0</v>
      </c>
      <c r="T179" s="19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5" t="s">
        <v>129</v>
      </c>
      <c r="AT179" s="195" t="s">
        <v>124</v>
      </c>
      <c r="AU179" s="195" t="s">
        <v>71</v>
      </c>
      <c r="AY179" s="16" t="s">
        <v>130</v>
      </c>
      <c r="BE179" s="196">
        <f>IF(N179="základní",J179,0)</f>
        <v>0</v>
      </c>
      <c r="BF179" s="196">
        <f>IF(N179="snížená",J179,0)</f>
        <v>0</v>
      </c>
      <c r="BG179" s="196">
        <f>IF(N179="zákl. přenesená",J179,0)</f>
        <v>0</v>
      </c>
      <c r="BH179" s="196">
        <f>IF(N179="sníž. přenesená",J179,0)</f>
        <v>0</v>
      </c>
      <c r="BI179" s="196">
        <f>IF(N179="nulová",J179,0)</f>
        <v>0</v>
      </c>
      <c r="BJ179" s="16" t="s">
        <v>14</v>
      </c>
      <c r="BK179" s="196">
        <f>ROUND(I179*H179,2)</f>
        <v>0</v>
      </c>
      <c r="BL179" s="16" t="s">
        <v>129</v>
      </c>
      <c r="BM179" s="195" t="s">
        <v>431</v>
      </c>
    </row>
    <row r="180" s="2" customFormat="1">
      <c r="A180" s="37"/>
      <c r="B180" s="38"/>
      <c r="C180" s="39"/>
      <c r="D180" s="197" t="s">
        <v>159</v>
      </c>
      <c r="E180" s="39"/>
      <c r="F180" s="198" t="s">
        <v>427</v>
      </c>
      <c r="G180" s="39"/>
      <c r="H180" s="39"/>
      <c r="I180" s="199"/>
      <c r="J180" s="39"/>
      <c r="K180" s="39"/>
      <c r="L180" s="43"/>
      <c r="M180" s="200"/>
      <c r="N180" s="201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159</v>
      </c>
      <c r="AU180" s="16" t="s">
        <v>71</v>
      </c>
    </row>
    <row r="181" s="2" customFormat="1" ht="37.8" customHeight="1">
      <c r="A181" s="37"/>
      <c r="B181" s="38"/>
      <c r="C181" s="184" t="s">
        <v>432</v>
      </c>
      <c r="D181" s="184" t="s">
        <v>124</v>
      </c>
      <c r="E181" s="185" t="s">
        <v>433</v>
      </c>
      <c r="F181" s="186" t="s">
        <v>434</v>
      </c>
      <c r="G181" s="187" t="s">
        <v>233</v>
      </c>
      <c r="H181" s="188">
        <v>0.20000000000000001</v>
      </c>
      <c r="I181" s="189"/>
      <c r="J181" s="190">
        <f>ROUND(I181*H181,2)</f>
        <v>0</v>
      </c>
      <c r="K181" s="186" t="s">
        <v>128</v>
      </c>
      <c r="L181" s="43"/>
      <c r="M181" s="191" t="s">
        <v>19</v>
      </c>
      <c r="N181" s="192" t="s">
        <v>42</v>
      </c>
      <c r="O181" s="83"/>
      <c r="P181" s="193">
        <f>O181*H181</f>
        <v>0</v>
      </c>
      <c r="Q181" s="193">
        <v>0</v>
      </c>
      <c r="R181" s="193">
        <f>Q181*H181</f>
        <v>0</v>
      </c>
      <c r="S181" s="193">
        <v>0</v>
      </c>
      <c r="T181" s="19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5" t="s">
        <v>129</v>
      </c>
      <c r="AT181" s="195" t="s">
        <v>124</v>
      </c>
      <c r="AU181" s="195" t="s">
        <v>71</v>
      </c>
      <c r="AY181" s="16" t="s">
        <v>130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6" t="s">
        <v>14</v>
      </c>
      <c r="BK181" s="196">
        <f>ROUND(I181*H181,2)</f>
        <v>0</v>
      </c>
      <c r="BL181" s="16" t="s">
        <v>129</v>
      </c>
      <c r="BM181" s="195" t="s">
        <v>435</v>
      </c>
    </row>
    <row r="182" s="2" customFormat="1">
      <c r="A182" s="37"/>
      <c r="B182" s="38"/>
      <c r="C182" s="39"/>
      <c r="D182" s="197" t="s">
        <v>159</v>
      </c>
      <c r="E182" s="39"/>
      <c r="F182" s="198" t="s">
        <v>436</v>
      </c>
      <c r="G182" s="39"/>
      <c r="H182" s="39"/>
      <c r="I182" s="199"/>
      <c r="J182" s="39"/>
      <c r="K182" s="39"/>
      <c r="L182" s="43"/>
      <c r="M182" s="200"/>
      <c r="N182" s="201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159</v>
      </c>
      <c r="AU182" s="16" t="s">
        <v>71</v>
      </c>
    </row>
    <row r="183" s="2" customFormat="1" ht="37.8" customHeight="1">
      <c r="A183" s="37"/>
      <c r="B183" s="38"/>
      <c r="C183" s="184" t="s">
        <v>437</v>
      </c>
      <c r="D183" s="184" t="s">
        <v>124</v>
      </c>
      <c r="E183" s="185" t="s">
        <v>438</v>
      </c>
      <c r="F183" s="186" t="s">
        <v>439</v>
      </c>
      <c r="G183" s="187" t="s">
        <v>233</v>
      </c>
      <c r="H183" s="188">
        <v>0.20000000000000001</v>
      </c>
      <c r="I183" s="189"/>
      <c r="J183" s="190">
        <f>ROUND(I183*H183,2)</f>
        <v>0</v>
      </c>
      <c r="K183" s="186" t="s">
        <v>128</v>
      </c>
      <c r="L183" s="43"/>
      <c r="M183" s="191" t="s">
        <v>19</v>
      </c>
      <c r="N183" s="192" t="s">
        <v>42</v>
      </c>
      <c r="O183" s="83"/>
      <c r="P183" s="193">
        <f>O183*H183</f>
        <v>0</v>
      </c>
      <c r="Q183" s="193">
        <v>0</v>
      </c>
      <c r="R183" s="193">
        <f>Q183*H183</f>
        <v>0</v>
      </c>
      <c r="S183" s="193">
        <v>0</v>
      </c>
      <c r="T183" s="19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5" t="s">
        <v>129</v>
      </c>
      <c r="AT183" s="195" t="s">
        <v>124</v>
      </c>
      <c r="AU183" s="195" t="s">
        <v>71</v>
      </c>
      <c r="AY183" s="16" t="s">
        <v>130</v>
      </c>
      <c r="BE183" s="196">
        <f>IF(N183="základní",J183,0)</f>
        <v>0</v>
      </c>
      <c r="BF183" s="196">
        <f>IF(N183="snížená",J183,0)</f>
        <v>0</v>
      </c>
      <c r="BG183" s="196">
        <f>IF(N183="zákl. přenesená",J183,0)</f>
        <v>0</v>
      </c>
      <c r="BH183" s="196">
        <f>IF(N183="sníž. přenesená",J183,0)</f>
        <v>0</v>
      </c>
      <c r="BI183" s="196">
        <f>IF(N183="nulová",J183,0)</f>
        <v>0</v>
      </c>
      <c r="BJ183" s="16" t="s">
        <v>14</v>
      </c>
      <c r="BK183" s="196">
        <f>ROUND(I183*H183,2)</f>
        <v>0</v>
      </c>
      <c r="BL183" s="16" t="s">
        <v>129</v>
      </c>
      <c r="BM183" s="195" t="s">
        <v>440</v>
      </c>
    </row>
    <row r="184" s="2" customFormat="1">
      <c r="A184" s="37"/>
      <c r="B184" s="38"/>
      <c r="C184" s="39"/>
      <c r="D184" s="197" t="s">
        <v>159</v>
      </c>
      <c r="E184" s="39"/>
      <c r="F184" s="198" t="s">
        <v>436</v>
      </c>
      <c r="G184" s="39"/>
      <c r="H184" s="39"/>
      <c r="I184" s="199"/>
      <c r="J184" s="39"/>
      <c r="K184" s="39"/>
      <c r="L184" s="43"/>
      <c r="M184" s="200"/>
      <c r="N184" s="201"/>
      <c r="O184" s="83"/>
      <c r="P184" s="83"/>
      <c r="Q184" s="83"/>
      <c r="R184" s="83"/>
      <c r="S184" s="83"/>
      <c r="T184" s="84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159</v>
      </c>
      <c r="AU184" s="16" t="s">
        <v>71</v>
      </c>
    </row>
    <row r="185" s="2" customFormat="1" ht="37.8" customHeight="1">
      <c r="A185" s="37"/>
      <c r="B185" s="38"/>
      <c r="C185" s="184" t="s">
        <v>441</v>
      </c>
      <c r="D185" s="184" t="s">
        <v>124</v>
      </c>
      <c r="E185" s="185" t="s">
        <v>442</v>
      </c>
      <c r="F185" s="186" t="s">
        <v>443</v>
      </c>
      <c r="G185" s="187" t="s">
        <v>172</v>
      </c>
      <c r="H185" s="188">
        <v>60</v>
      </c>
      <c r="I185" s="189"/>
      <c r="J185" s="190">
        <f>ROUND(I185*H185,2)</f>
        <v>0</v>
      </c>
      <c r="K185" s="186" t="s">
        <v>128</v>
      </c>
      <c r="L185" s="43"/>
      <c r="M185" s="191" t="s">
        <v>19</v>
      </c>
      <c r="N185" s="192" t="s">
        <v>42</v>
      </c>
      <c r="O185" s="83"/>
      <c r="P185" s="193">
        <f>O185*H185</f>
        <v>0</v>
      </c>
      <c r="Q185" s="193">
        <v>0</v>
      </c>
      <c r="R185" s="193">
        <f>Q185*H185</f>
        <v>0</v>
      </c>
      <c r="S185" s="193">
        <v>0</v>
      </c>
      <c r="T185" s="19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5" t="s">
        <v>129</v>
      </c>
      <c r="AT185" s="195" t="s">
        <v>124</v>
      </c>
      <c r="AU185" s="195" t="s">
        <v>71</v>
      </c>
      <c r="AY185" s="16" t="s">
        <v>130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6" t="s">
        <v>14</v>
      </c>
      <c r="BK185" s="196">
        <f>ROUND(I185*H185,2)</f>
        <v>0</v>
      </c>
      <c r="BL185" s="16" t="s">
        <v>129</v>
      </c>
      <c r="BM185" s="195" t="s">
        <v>444</v>
      </c>
    </row>
    <row r="186" s="2" customFormat="1" ht="37.8" customHeight="1">
      <c r="A186" s="37"/>
      <c r="B186" s="38"/>
      <c r="C186" s="184" t="s">
        <v>445</v>
      </c>
      <c r="D186" s="184" t="s">
        <v>124</v>
      </c>
      <c r="E186" s="185" t="s">
        <v>446</v>
      </c>
      <c r="F186" s="186" t="s">
        <v>447</v>
      </c>
      <c r="G186" s="187" t="s">
        <v>172</v>
      </c>
      <c r="H186" s="188">
        <v>60</v>
      </c>
      <c r="I186" s="189"/>
      <c r="J186" s="190">
        <f>ROUND(I186*H186,2)</f>
        <v>0</v>
      </c>
      <c r="K186" s="186" t="s">
        <v>128</v>
      </c>
      <c r="L186" s="43"/>
      <c r="M186" s="191" t="s">
        <v>19</v>
      </c>
      <c r="N186" s="192" t="s">
        <v>42</v>
      </c>
      <c r="O186" s="83"/>
      <c r="P186" s="193">
        <f>O186*H186</f>
        <v>0</v>
      </c>
      <c r="Q186" s="193">
        <v>0</v>
      </c>
      <c r="R186" s="193">
        <f>Q186*H186</f>
        <v>0</v>
      </c>
      <c r="S186" s="193">
        <v>0</v>
      </c>
      <c r="T186" s="19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5" t="s">
        <v>129</v>
      </c>
      <c r="AT186" s="195" t="s">
        <v>124</v>
      </c>
      <c r="AU186" s="195" t="s">
        <v>71</v>
      </c>
      <c r="AY186" s="16" t="s">
        <v>130</v>
      </c>
      <c r="BE186" s="196">
        <f>IF(N186="základní",J186,0)</f>
        <v>0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16" t="s">
        <v>14</v>
      </c>
      <c r="BK186" s="196">
        <f>ROUND(I186*H186,2)</f>
        <v>0</v>
      </c>
      <c r="BL186" s="16" t="s">
        <v>129</v>
      </c>
      <c r="BM186" s="195" t="s">
        <v>448</v>
      </c>
    </row>
    <row r="187" s="2" customFormat="1" ht="37.8" customHeight="1">
      <c r="A187" s="37"/>
      <c r="B187" s="38"/>
      <c r="C187" s="184" t="s">
        <v>449</v>
      </c>
      <c r="D187" s="184" t="s">
        <v>124</v>
      </c>
      <c r="E187" s="185" t="s">
        <v>450</v>
      </c>
      <c r="F187" s="186" t="s">
        <v>451</v>
      </c>
      <c r="G187" s="187" t="s">
        <v>172</v>
      </c>
      <c r="H187" s="188">
        <v>300</v>
      </c>
      <c r="I187" s="189"/>
      <c r="J187" s="190">
        <f>ROUND(I187*H187,2)</f>
        <v>0</v>
      </c>
      <c r="K187" s="186" t="s">
        <v>128</v>
      </c>
      <c r="L187" s="43"/>
      <c r="M187" s="191" t="s">
        <v>19</v>
      </c>
      <c r="N187" s="192" t="s">
        <v>42</v>
      </c>
      <c r="O187" s="83"/>
      <c r="P187" s="193">
        <f>O187*H187</f>
        <v>0</v>
      </c>
      <c r="Q187" s="193">
        <v>0</v>
      </c>
      <c r="R187" s="193">
        <f>Q187*H187</f>
        <v>0</v>
      </c>
      <c r="S187" s="193">
        <v>0</v>
      </c>
      <c r="T187" s="19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5" t="s">
        <v>129</v>
      </c>
      <c r="AT187" s="195" t="s">
        <v>124</v>
      </c>
      <c r="AU187" s="195" t="s">
        <v>71</v>
      </c>
      <c r="AY187" s="16" t="s">
        <v>130</v>
      </c>
      <c r="BE187" s="196">
        <f>IF(N187="základní",J187,0)</f>
        <v>0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6" t="s">
        <v>14</v>
      </c>
      <c r="BK187" s="196">
        <f>ROUND(I187*H187,2)</f>
        <v>0</v>
      </c>
      <c r="BL187" s="16" t="s">
        <v>129</v>
      </c>
      <c r="BM187" s="195" t="s">
        <v>452</v>
      </c>
    </row>
    <row r="188" s="2" customFormat="1" ht="37.8" customHeight="1">
      <c r="A188" s="37"/>
      <c r="B188" s="38"/>
      <c r="C188" s="184" t="s">
        <v>453</v>
      </c>
      <c r="D188" s="184" t="s">
        <v>124</v>
      </c>
      <c r="E188" s="185" t="s">
        <v>454</v>
      </c>
      <c r="F188" s="186" t="s">
        <v>455</v>
      </c>
      <c r="G188" s="187" t="s">
        <v>172</v>
      </c>
      <c r="H188" s="188">
        <v>300</v>
      </c>
      <c r="I188" s="189"/>
      <c r="J188" s="190">
        <f>ROUND(I188*H188,2)</f>
        <v>0</v>
      </c>
      <c r="K188" s="186" t="s">
        <v>128</v>
      </c>
      <c r="L188" s="43"/>
      <c r="M188" s="191" t="s">
        <v>19</v>
      </c>
      <c r="N188" s="192" t="s">
        <v>42</v>
      </c>
      <c r="O188" s="83"/>
      <c r="P188" s="193">
        <f>O188*H188</f>
        <v>0</v>
      </c>
      <c r="Q188" s="193">
        <v>0</v>
      </c>
      <c r="R188" s="193">
        <f>Q188*H188</f>
        <v>0</v>
      </c>
      <c r="S188" s="193">
        <v>0</v>
      </c>
      <c r="T188" s="19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5" t="s">
        <v>129</v>
      </c>
      <c r="AT188" s="195" t="s">
        <v>124</v>
      </c>
      <c r="AU188" s="195" t="s">
        <v>71</v>
      </c>
      <c r="AY188" s="16" t="s">
        <v>130</v>
      </c>
      <c r="BE188" s="196">
        <f>IF(N188="základní",J188,0)</f>
        <v>0</v>
      </c>
      <c r="BF188" s="196">
        <f>IF(N188="snížená",J188,0)</f>
        <v>0</v>
      </c>
      <c r="BG188" s="196">
        <f>IF(N188="zákl. přenesená",J188,0)</f>
        <v>0</v>
      </c>
      <c r="BH188" s="196">
        <f>IF(N188="sníž. přenesená",J188,0)</f>
        <v>0</v>
      </c>
      <c r="BI188" s="196">
        <f>IF(N188="nulová",J188,0)</f>
        <v>0</v>
      </c>
      <c r="BJ188" s="16" t="s">
        <v>14</v>
      </c>
      <c r="BK188" s="196">
        <f>ROUND(I188*H188,2)</f>
        <v>0</v>
      </c>
      <c r="BL188" s="16" t="s">
        <v>129</v>
      </c>
      <c r="BM188" s="195" t="s">
        <v>456</v>
      </c>
    </row>
    <row r="189" s="2" customFormat="1" ht="33" customHeight="1">
      <c r="A189" s="37"/>
      <c r="B189" s="38"/>
      <c r="C189" s="184" t="s">
        <v>457</v>
      </c>
      <c r="D189" s="184" t="s">
        <v>124</v>
      </c>
      <c r="E189" s="185" t="s">
        <v>458</v>
      </c>
      <c r="F189" s="186" t="s">
        <v>459</v>
      </c>
      <c r="G189" s="187" t="s">
        <v>233</v>
      </c>
      <c r="H189" s="188">
        <v>0.20000000000000001</v>
      </c>
      <c r="I189" s="189"/>
      <c r="J189" s="190">
        <f>ROUND(I189*H189,2)</f>
        <v>0</v>
      </c>
      <c r="K189" s="186" t="s">
        <v>128</v>
      </c>
      <c r="L189" s="43"/>
      <c r="M189" s="191" t="s">
        <v>19</v>
      </c>
      <c r="N189" s="192" t="s">
        <v>42</v>
      </c>
      <c r="O189" s="83"/>
      <c r="P189" s="193">
        <f>O189*H189</f>
        <v>0</v>
      </c>
      <c r="Q189" s="193">
        <v>0</v>
      </c>
      <c r="R189" s="193">
        <f>Q189*H189</f>
        <v>0</v>
      </c>
      <c r="S189" s="193">
        <v>0</v>
      </c>
      <c r="T189" s="19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5" t="s">
        <v>129</v>
      </c>
      <c r="AT189" s="195" t="s">
        <v>124</v>
      </c>
      <c r="AU189" s="195" t="s">
        <v>71</v>
      </c>
      <c r="AY189" s="16" t="s">
        <v>130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6" t="s">
        <v>14</v>
      </c>
      <c r="BK189" s="196">
        <f>ROUND(I189*H189,2)</f>
        <v>0</v>
      </c>
      <c r="BL189" s="16" t="s">
        <v>129</v>
      </c>
      <c r="BM189" s="195" t="s">
        <v>460</v>
      </c>
    </row>
    <row r="190" s="2" customFormat="1">
      <c r="A190" s="37"/>
      <c r="B190" s="38"/>
      <c r="C190" s="39"/>
      <c r="D190" s="197" t="s">
        <v>159</v>
      </c>
      <c r="E190" s="39"/>
      <c r="F190" s="198" t="s">
        <v>436</v>
      </c>
      <c r="G190" s="39"/>
      <c r="H190" s="39"/>
      <c r="I190" s="199"/>
      <c r="J190" s="39"/>
      <c r="K190" s="39"/>
      <c r="L190" s="43"/>
      <c r="M190" s="200"/>
      <c r="N190" s="201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159</v>
      </c>
      <c r="AU190" s="16" t="s">
        <v>71</v>
      </c>
    </row>
    <row r="191" s="2" customFormat="1" ht="33" customHeight="1">
      <c r="A191" s="37"/>
      <c r="B191" s="38"/>
      <c r="C191" s="184" t="s">
        <v>461</v>
      </c>
      <c r="D191" s="184" t="s">
        <v>124</v>
      </c>
      <c r="E191" s="185" t="s">
        <v>462</v>
      </c>
      <c r="F191" s="186" t="s">
        <v>463</v>
      </c>
      <c r="G191" s="187" t="s">
        <v>416</v>
      </c>
      <c r="H191" s="188">
        <v>600</v>
      </c>
      <c r="I191" s="189"/>
      <c r="J191" s="190">
        <f>ROUND(I191*H191,2)</f>
        <v>0</v>
      </c>
      <c r="K191" s="186" t="s">
        <v>128</v>
      </c>
      <c r="L191" s="43"/>
      <c r="M191" s="191" t="s">
        <v>19</v>
      </c>
      <c r="N191" s="192" t="s">
        <v>42</v>
      </c>
      <c r="O191" s="83"/>
      <c r="P191" s="193">
        <f>O191*H191</f>
        <v>0</v>
      </c>
      <c r="Q191" s="193">
        <v>0</v>
      </c>
      <c r="R191" s="193">
        <f>Q191*H191</f>
        <v>0</v>
      </c>
      <c r="S191" s="193">
        <v>0</v>
      </c>
      <c r="T191" s="19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5" t="s">
        <v>129</v>
      </c>
      <c r="AT191" s="195" t="s">
        <v>124</v>
      </c>
      <c r="AU191" s="195" t="s">
        <v>71</v>
      </c>
      <c r="AY191" s="16" t="s">
        <v>130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6" t="s">
        <v>14</v>
      </c>
      <c r="BK191" s="196">
        <f>ROUND(I191*H191,2)</f>
        <v>0</v>
      </c>
      <c r="BL191" s="16" t="s">
        <v>129</v>
      </c>
      <c r="BM191" s="195" t="s">
        <v>464</v>
      </c>
    </row>
    <row r="192" s="2" customFormat="1">
      <c r="A192" s="37"/>
      <c r="B192" s="38"/>
      <c r="C192" s="39"/>
      <c r="D192" s="197" t="s">
        <v>159</v>
      </c>
      <c r="E192" s="39"/>
      <c r="F192" s="198" t="s">
        <v>427</v>
      </c>
      <c r="G192" s="39"/>
      <c r="H192" s="39"/>
      <c r="I192" s="199"/>
      <c r="J192" s="39"/>
      <c r="K192" s="39"/>
      <c r="L192" s="43"/>
      <c r="M192" s="200"/>
      <c r="N192" s="201"/>
      <c r="O192" s="83"/>
      <c r="P192" s="83"/>
      <c r="Q192" s="83"/>
      <c r="R192" s="83"/>
      <c r="S192" s="83"/>
      <c r="T192" s="84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159</v>
      </c>
      <c r="AU192" s="16" t="s">
        <v>71</v>
      </c>
    </row>
    <row r="193" s="2" customFormat="1" ht="37.8" customHeight="1">
      <c r="A193" s="37"/>
      <c r="B193" s="38"/>
      <c r="C193" s="184" t="s">
        <v>465</v>
      </c>
      <c r="D193" s="184" t="s">
        <v>124</v>
      </c>
      <c r="E193" s="185" t="s">
        <v>466</v>
      </c>
      <c r="F193" s="186" t="s">
        <v>467</v>
      </c>
      <c r="G193" s="187" t="s">
        <v>416</v>
      </c>
      <c r="H193" s="188">
        <v>400</v>
      </c>
      <c r="I193" s="189"/>
      <c r="J193" s="190">
        <f>ROUND(I193*H193,2)</f>
        <v>0</v>
      </c>
      <c r="K193" s="186" t="s">
        <v>128</v>
      </c>
      <c r="L193" s="43"/>
      <c r="M193" s="191" t="s">
        <v>19</v>
      </c>
      <c r="N193" s="192" t="s">
        <v>42</v>
      </c>
      <c r="O193" s="83"/>
      <c r="P193" s="193">
        <f>O193*H193</f>
        <v>0</v>
      </c>
      <c r="Q193" s="193">
        <v>0</v>
      </c>
      <c r="R193" s="193">
        <f>Q193*H193</f>
        <v>0</v>
      </c>
      <c r="S193" s="193">
        <v>0</v>
      </c>
      <c r="T193" s="19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5" t="s">
        <v>129</v>
      </c>
      <c r="AT193" s="195" t="s">
        <v>124</v>
      </c>
      <c r="AU193" s="195" t="s">
        <v>71</v>
      </c>
      <c r="AY193" s="16" t="s">
        <v>130</v>
      </c>
      <c r="BE193" s="196">
        <f>IF(N193="základní",J193,0)</f>
        <v>0</v>
      </c>
      <c r="BF193" s="196">
        <f>IF(N193="snížená",J193,0)</f>
        <v>0</v>
      </c>
      <c r="BG193" s="196">
        <f>IF(N193="zákl. přenesená",J193,0)</f>
        <v>0</v>
      </c>
      <c r="BH193" s="196">
        <f>IF(N193="sníž. přenesená",J193,0)</f>
        <v>0</v>
      </c>
      <c r="BI193" s="196">
        <f>IF(N193="nulová",J193,0)</f>
        <v>0</v>
      </c>
      <c r="BJ193" s="16" t="s">
        <v>14</v>
      </c>
      <c r="BK193" s="196">
        <f>ROUND(I193*H193,2)</f>
        <v>0</v>
      </c>
      <c r="BL193" s="16" t="s">
        <v>129</v>
      </c>
      <c r="BM193" s="195" t="s">
        <v>468</v>
      </c>
    </row>
    <row r="194" s="2" customFormat="1">
      <c r="A194" s="37"/>
      <c r="B194" s="38"/>
      <c r="C194" s="39"/>
      <c r="D194" s="197" t="s">
        <v>159</v>
      </c>
      <c r="E194" s="39"/>
      <c r="F194" s="198" t="s">
        <v>436</v>
      </c>
      <c r="G194" s="39"/>
      <c r="H194" s="39"/>
      <c r="I194" s="199"/>
      <c r="J194" s="39"/>
      <c r="K194" s="39"/>
      <c r="L194" s="43"/>
      <c r="M194" s="200"/>
      <c r="N194" s="201"/>
      <c r="O194" s="83"/>
      <c r="P194" s="83"/>
      <c r="Q194" s="83"/>
      <c r="R194" s="83"/>
      <c r="S194" s="83"/>
      <c r="T194" s="84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159</v>
      </c>
      <c r="AU194" s="16" t="s">
        <v>71</v>
      </c>
    </row>
    <row r="195" s="2" customFormat="1" ht="78" customHeight="1">
      <c r="A195" s="37"/>
      <c r="B195" s="38"/>
      <c r="C195" s="184" t="s">
        <v>469</v>
      </c>
      <c r="D195" s="184" t="s">
        <v>124</v>
      </c>
      <c r="E195" s="185" t="s">
        <v>470</v>
      </c>
      <c r="F195" s="186" t="s">
        <v>471</v>
      </c>
      <c r="G195" s="187" t="s">
        <v>134</v>
      </c>
      <c r="H195" s="188">
        <v>400</v>
      </c>
      <c r="I195" s="189"/>
      <c r="J195" s="190">
        <f>ROUND(I195*H195,2)</f>
        <v>0</v>
      </c>
      <c r="K195" s="186" t="s">
        <v>128</v>
      </c>
      <c r="L195" s="43"/>
      <c r="M195" s="191" t="s">
        <v>19</v>
      </c>
      <c r="N195" s="192" t="s">
        <v>42</v>
      </c>
      <c r="O195" s="83"/>
      <c r="P195" s="193">
        <f>O195*H195</f>
        <v>0</v>
      </c>
      <c r="Q195" s="193">
        <v>0</v>
      </c>
      <c r="R195" s="193">
        <f>Q195*H195</f>
        <v>0</v>
      </c>
      <c r="S195" s="193">
        <v>0</v>
      </c>
      <c r="T195" s="19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5" t="s">
        <v>129</v>
      </c>
      <c r="AT195" s="195" t="s">
        <v>124</v>
      </c>
      <c r="AU195" s="195" t="s">
        <v>71</v>
      </c>
      <c r="AY195" s="16" t="s">
        <v>130</v>
      </c>
      <c r="BE195" s="196">
        <f>IF(N195="základní",J195,0)</f>
        <v>0</v>
      </c>
      <c r="BF195" s="196">
        <f>IF(N195="snížená",J195,0)</f>
        <v>0</v>
      </c>
      <c r="BG195" s="196">
        <f>IF(N195="zákl. přenesená",J195,0)</f>
        <v>0</v>
      </c>
      <c r="BH195" s="196">
        <f>IF(N195="sníž. přenesená",J195,0)</f>
        <v>0</v>
      </c>
      <c r="BI195" s="196">
        <f>IF(N195="nulová",J195,0)</f>
        <v>0</v>
      </c>
      <c r="BJ195" s="16" t="s">
        <v>14</v>
      </c>
      <c r="BK195" s="196">
        <f>ROUND(I195*H195,2)</f>
        <v>0</v>
      </c>
      <c r="BL195" s="16" t="s">
        <v>129</v>
      </c>
      <c r="BM195" s="195" t="s">
        <v>472</v>
      </c>
    </row>
    <row r="196" s="2" customFormat="1">
      <c r="A196" s="37"/>
      <c r="B196" s="38"/>
      <c r="C196" s="39"/>
      <c r="D196" s="197" t="s">
        <v>159</v>
      </c>
      <c r="E196" s="39"/>
      <c r="F196" s="198" t="s">
        <v>473</v>
      </c>
      <c r="G196" s="39"/>
      <c r="H196" s="39"/>
      <c r="I196" s="199"/>
      <c r="J196" s="39"/>
      <c r="K196" s="39"/>
      <c r="L196" s="43"/>
      <c r="M196" s="200"/>
      <c r="N196" s="201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159</v>
      </c>
      <c r="AU196" s="16" t="s">
        <v>71</v>
      </c>
    </row>
    <row r="197" s="2" customFormat="1" ht="78" customHeight="1">
      <c r="A197" s="37"/>
      <c r="B197" s="38"/>
      <c r="C197" s="184" t="s">
        <v>474</v>
      </c>
      <c r="D197" s="184" t="s">
        <v>124</v>
      </c>
      <c r="E197" s="185" t="s">
        <v>475</v>
      </c>
      <c r="F197" s="186" t="s">
        <v>476</v>
      </c>
      <c r="G197" s="187" t="s">
        <v>134</v>
      </c>
      <c r="H197" s="188">
        <v>400</v>
      </c>
      <c r="I197" s="189"/>
      <c r="J197" s="190">
        <f>ROUND(I197*H197,2)</f>
        <v>0</v>
      </c>
      <c r="K197" s="186" t="s">
        <v>128</v>
      </c>
      <c r="L197" s="43"/>
      <c r="M197" s="191" t="s">
        <v>19</v>
      </c>
      <c r="N197" s="192" t="s">
        <v>42</v>
      </c>
      <c r="O197" s="83"/>
      <c r="P197" s="193">
        <f>O197*H197</f>
        <v>0</v>
      </c>
      <c r="Q197" s="193">
        <v>0</v>
      </c>
      <c r="R197" s="193">
        <f>Q197*H197</f>
        <v>0</v>
      </c>
      <c r="S197" s="193">
        <v>0</v>
      </c>
      <c r="T197" s="19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5" t="s">
        <v>129</v>
      </c>
      <c r="AT197" s="195" t="s">
        <v>124</v>
      </c>
      <c r="AU197" s="195" t="s">
        <v>71</v>
      </c>
      <c r="AY197" s="16" t="s">
        <v>130</v>
      </c>
      <c r="BE197" s="196">
        <f>IF(N197="základní",J197,0)</f>
        <v>0</v>
      </c>
      <c r="BF197" s="196">
        <f>IF(N197="snížená",J197,0)</f>
        <v>0</v>
      </c>
      <c r="BG197" s="196">
        <f>IF(N197="zákl. přenesená",J197,0)</f>
        <v>0</v>
      </c>
      <c r="BH197" s="196">
        <f>IF(N197="sníž. přenesená",J197,0)</f>
        <v>0</v>
      </c>
      <c r="BI197" s="196">
        <f>IF(N197="nulová",J197,0)</f>
        <v>0</v>
      </c>
      <c r="BJ197" s="16" t="s">
        <v>14</v>
      </c>
      <c r="BK197" s="196">
        <f>ROUND(I197*H197,2)</f>
        <v>0</v>
      </c>
      <c r="BL197" s="16" t="s">
        <v>129</v>
      </c>
      <c r="BM197" s="195" t="s">
        <v>477</v>
      </c>
    </row>
    <row r="198" s="2" customFormat="1">
      <c r="A198" s="37"/>
      <c r="B198" s="38"/>
      <c r="C198" s="39"/>
      <c r="D198" s="197" t="s">
        <v>159</v>
      </c>
      <c r="E198" s="39"/>
      <c r="F198" s="198" t="s">
        <v>473</v>
      </c>
      <c r="G198" s="39"/>
      <c r="H198" s="39"/>
      <c r="I198" s="199"/>
      <c r="J198" s="39"/>
      <c r="K198" s="39"/>
      <c r="L198" s="43"/>
      <c r="M198" s="200"/>
      <c r="N198" s="201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159</v>
      </c>
      <c r="AU198" s="16" t="s">
        <v>71</v>
      </c>
    </row>
    <row r="199" s="2" customFormat="1" ht="78" customHeight="1">
      <c r="A199" s="37"/>
      <c r="B199" s="38"/>
      <c r="C199" s="184" t="s">
        <v>478</v>
      </c>
      <c r="D199" s="184" t="s">
        <v>124</v>
      </c>
      <c r="E199" s="185" t="s">
        <v>479</v>
      </c>
      <c r="F199" s="186" t="s">
        <v>480</v>
      </c>
      <c r="G199" s="187" t="s">
        <v>134</v>
      </c>
      <c r="H199" s="188">
        <v>300</v>
      </c>
      <c r="I199" s="189"/>
      <c r="J199" s="190">
        <f>ROUND(I199*H199,2)</f>
        <v>0</v>
      </c>
      <c r="K199" s="186" t="s">
        <v>128</v>
      </c>
      <c r="L199" s="43"/>
      <c r="M199" s="191" t="s">
        <v>19</v>
      </c>
      <c r="N199" s="192" t="s">
        <v>42</v>
      </c>
      <c r="O199" s="83"/>
      <c r="P199" s="193">
        <f>O199*H199</f>
        <v>0</v>
      </c>
      <c r="Q199" s="193">
        <v>0</v>
      </c>
      <c r="R199" s="193">
        <f>Q199*H199</f>
        <v>0</v>
      </c>
      <c r="S199" s="193">
        <v>0</v>
      </c>
      <c r="T199" s="19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5" t="s">
        <v>129</v>
      </c>
      <c r="AT199" s="195" t="s">
        <v>124</v>
      </c>
      <c r="AU199" s="195" t="s">
        <v>71</v>
      </c>
      <c r="AY199" s="16" t="s">
        <v>130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6" t="s">
        <v>14</v>
      </c>
      <c r="BK199" s="196">
        <f>ROUND(I199*H199,2)</f>
        <v>0</v>
      </c>
      <c r="BL199" s="16" t="s">
        <v>129</v>
      </c>
      <c r="BM199" s="195" t="s">
        <v>481</v>
      </c>
    </row>
    <row r="200" s="2" customFormat="1">
      <c r="A200" s="37"/>
      <c r="B200" s="38"/>
      <c r="C200" s="39"/>
      <c r="D200" s="197" t="s">
        <v>159</v>
      </c>
      <c r="E200" s="39"/>
      <c r="F200" s="198" t="s">
        <v>473</v>
      </c>
      <c r="G200" s="39"/>
      <c r="H200" s="39"/>
      <c r="I200" s="199"/>
      <c r="J200" s="39"/>
      <c r="K200" s="39"/>
      <c r="L200" s="43"/>
      <c r="M200" s="200"/>
      <c r="N200" s="201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159</v>
      </c>
      <c r="AU200" s="16" t="s">
        <v>71</v>
      </c>
    </row>
    <row r="201" s="2" customFormat="1" ht="78" customHeight="1">
      <c r="A201" s="37"/>
      <c r="B201" s="38"/>
      <c r="C201" s="184" t="s">
        <v>482</v>
      </c>
      <c r="D201" s="184" t="s">
        <v>124</v>
      </c>
      <c r="E201" s="185" t="s">
        <v>483</v>
      </c>
      <c r="F201" s="186" t="s">
        <v>484</v>
      </c>
      <c r="G201" s="187" t="s">
        <v>134</v>
      </c>
      <c r="H201" s="188">
        <v>300</v>
      </c>
      <c r="I201" s="189"/>
      <c r="J201" s="190">
        <f>ROUND(I201*H201,2)</f>
        <v>0</v>
      </c>
      <c r="K201" s="186" t="s">
        <v>128</v>
      </c>
      <c r="L201" s="43"/>
      <c r="M201" s="191" t="s">
        <v>19</v>
      </c>
      <c r="N201" s="192" t="s">
        <v>42</v>
      </c>
      <c r="O201" s="83"/>
      <c r="P201" s="193">
        <f>O201*H201</f>
        <v>0</v>
      </c>
      <c r="Q201" s="193">
        <v>0</v>
      </c>
      <c r="R201" s="193">
        <f>Q201*H201</f>
        <v>0</v>
      </c>
      <c r="S201" s="193">
        <v>0</v>
      </c>
      <c r="T201" s="19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95" t="s">
        <v>129</v>
      </c>
      <c r="AT201" s="195" t="s">
        <v>124</v>
      </c>
      <c r="AU201" s="195" t="s">
        <v>71</v>
      </c>
      <c r="AY201" s="16" t="s">
        <v>130</v>
      </c>
      <c r="BE201" s="196">
        <f>IF(N201="základní",J201,0)</f>
        <v>0</v>
      </c>
      <c r="BF201" s="196">
        <f>IF(N201="snížená",J201,0)</f>
        <v>0</v>
      </c>
      <c r="BG201" s="196">
        <f>IF(N201="zákl. přenesená",J201,0)</f>
        <v>0</v>
      </c>
      <c r="BH201" s="196">
        <f>IF(N201="sníž. přenesená",J201,0)</f>
        <v>0</v>
      </c>
      <c r="BI201" s="196">
        <f>IF(N201="nulová",J201,0)</f>
        <v>0</v>
      </c>
      <c r="BJ201" s="16" t="s">
        <v>14</v>
      </c>
      <c r="BK201" s="196">
        <f>ROUND(I201*H201,2)</f>
        <v>0</v>
      </c>
      <c r="BL201" s="16" t="s">
        <v>129</v>
      </c>
      <c r="BM201" s="195" t="s">
        <v>485</v>
      </c>
    </row>
    <row r="202" s="2" customFormat="1">
      <c r="A202" s="37"/>
      <c r="B202" s="38"/>
      <c r="C202" s="39"/>
      <c r="D202" s="197" t="s">
        <v>159</v>
      </c>
      <c r="E202" s="39"/>
      <c r="F202" s="198" t="s">
        <v>473</v>
      </c>
      <c r="G202" s="39"/>
      <c r="H202" s="39"/>
      <c r="I202" s="199"/>
      <c r="J202" s="39"/>
      <c r="K202" s="39"/>
      <c r="L202" s="43"/>
      <c r="M202" s="200"/>
      <c r="N202" s="201"/>
      <c r="O202" s="83"/>
      <c r="P202" s="83"/>
      <c r="Q202" s="83"/>
      <c r="R202" s="83"/>
      <c r="S202" s="83"/>
      <c r="T202" s="84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159</v>
      </c>
      <c r="AU202" s="16" t="s">
        <v>71</v>
      </c>
    </row>
    <row r="203" s="2" customFormat="1" ht="78" customHeight="1">
      <c r="A203" s="37"/>
      <c r="B203" s="38"/>
      <c r="C203" s="184" t="s">
        <v>486</v>
      </c>
      <c r="D203" s="184" t="s">
        <v>124</v>
      </c>
      <c r="E203" s="185" t="s">
        <v>487</v>
      </c>
      <c r="F203" s="186" t="s">
        <v>488</v>
      </c>
      <c r="G203" s="187" t="s">
        <v>134</v>
      </c>
      <c r="H203" s="188">
        <v>300</v>
      </c>
      <c r="I203" s="189"/>
      <c r="J203" s="190">
        <f>ROUND(I203*H203,2)</f>
        <v>0</v>
      </c>
      <c r="K203" s="186" t="s">
        <v>128</v>
      </c>
      <c r="L203" s="43"/>
      <c r="M203" s="191" t="s">
        <v>19</v>
      </c>
      <c r="N203" s="192" t="s">
        <v>42</v>
      </c>
      <c r="O203" s="83"/>
      <c r="P203" s="193">
        <f>O203*H203</f>
        <v>0</v>
      </c>
      <c r="Q203" s="193">
        <v>0</v>
      </c>
      <c r="R203" s="193">
        <f>Q203*H203</f>
        <v>0</v>
      </c>
      <c r="S203" s="193">
        <v>0</v>
      </c>
      <c r="T203" s="19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95" t="s">
        <v>129</v>
      </c>
      <c r="AT203" s="195" t="s">
        <v>124</v>
      </c>
      <c r="AU203" s="195" t="s">
        <v>71</v>
      </c>
      <c r="AY203" s="16" t="s">
        <v>130</v>
      </c>
      <c r="BE203" s="196">
        <f>IF(N203="základní",J203,0)</f>
        <v>0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16" t="s">
        <v>14</v>
      </c>
      <c r="BK203" s="196">
        <f>ROUND(I203*H203,2)</f>
        <v>0</v>
      </c>
      <c r="BL203" s="16" t="s">
        <v>129</v>
      </c>
      <c r="BM203" s="195" t="s">
        <v>489</v>
      </c>
    </row>
    <row r="204" s="2" customFormat="1">
      <c r="A204" s="37"/>
      <c r="B204" s="38"/>
      <c r="C204" s="39"/>
      <c r="D204" s="197" t="s">
        <v>159</v>
      </c>
      <c r="E204" s="39"/>
      <c r="F204" s="198" t="s">
        <v>473</v>
      </c>
      <c r="G204" s="39"/>
      <c r="H204" s="39"/>
      <c r="I204" s="199"/>
      <c r="J204" s="39"/>
      <c r="K204" s="39"/>
      <c r="L204" s="43"/>
      <c r="M204" s="200"/>
      <c r="N204" s="201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159</v>
      </c>
      <c r="AU204" s="16" t="s">
        <v>71</v>
      </c>
    </row>
    <row r="205" s="2" customFormat="1" ht="78" customHeight="1">
      <c r="A205" s="37"/>
      <c r="B205" s="38"/>
      <c r="C205" s="184" t="s">
        <v>490</v>
      </c>
      <c r="D205" s="184" t="s">
        <v>124</v>
      </c>
      <c r="E205" s="185" t="s">
        <v>491</v>
      </c>
      <c r="F205" s="186" t="s">
        <v>492</v>
      </c>
      <c r="G205" s="187" t="s">
        <v>134</v>
      </c>
      <c r="H205" s="188">
        <v>10</v>
      </c>
      <c r="I205" s="189"/>
      <c r="J205" s="190">
        <f>ROUND(I205*H205,2)</f>
        <v>0</v>
      </c>
      <c r="K205" s="186" t="s">
        <v>128</v>
      </c>
      <c r="L205" s="43"/>
      <c r="M205" s="191" t="s">
        <v>19</v>
      </c>
      <c r="N205" s="192" t="s">
        <v>42</v>
      </c>
      <c r="O205" s="83"/>
      <c r="P205" s="193">
        <f>O205*H205</f>
        <v>0</v>
      </c>
      <c r="Q205" s="193">
        <v>0</v>
      </c>
      <c r="R205" s="193">
        <f>Q205*H205</f>
        <v>0</v>
      </c>
      <c r="S205" s="193">
        <v>0</v>
      </c>
      <c r="T205" s="19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95" t="s">
        <v>129</v>
      </c>
      <c r="AT205" s="195" t="s">
        <v>124</v>
      </c>
      <c r="AU205" s="195" t="s">
        <v>71</v>
      </c>
      <c r="AY205" s="16" t="s">
        <v>130</v>
      </c>
      <c r="BE205" s="196">
        <f>IF(N205="základní",J205,0)</f>
        <v>0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16" t="s">
        <v>14</v>
      </c>
      <c r="BK205" s="196">
        <f>ROUND(I205*H205,2)</f>
        <v>0</v>
      </c>
      <c r="BL205" s="16" t="s">
        <v>129</v>
      </c>
      <c r="BM205" s="195" t="s">
        <v>493</v>
      </c>
    </row>
    <row r="206" s="2" customFormat="1">
      <c r="A206" s="37"/>
      <c r="B206" s="38"/>
      <c r="C206" s="39"/>
      <c r="D206" s="197" t="s">
        <v>159</v>
      </c>
      <c r="E206" s="39"/>
      <c r="F206" s="198" t="s">
        <v>473</v>
      </c>
      <c r="G206" s="39"/>
      <c r="H206" s="39"/>
      <c r="I206" s="199"/>
      <c r="J206" s="39"/>
      <c r="K206" s="39"/>
      <c r="L206" s="43"/>
      <c r="M206" s="200"/>
      <c r="N206" s="201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159</v>
      </c>
      <c r="AU206" s="16" t="s">
        <v>71</v>
      </c>
    </row>
    <row r="207" s="2" customFormat="1" ht="78" customHeight="1">
      <c r="A207" s="37"/>
      <c r="B207" s="38"/>
      <c r="C207" s="184" t="s">
        <v>494</v>
      </c>
      <c r="D207" s="184" t="s">
        <v>124</v>
      </c>
      <c r="E207" s="185" t="s">
        <v>495</v>
      </c>
      <c r="F207" s="186" t="s">
        <v>496</v>
      </c>
      <c r="G207" s="187" t="s">
        <v>134</v>
      </c>
      <c r="H207" s="188">
        <v>150</v>
      </c>
      <c r="I207" s="189"/>
      <c r="J207" s="190">
        <f>ROUND(I207*H207,2)</f>
        <v>0</v>
      </c>
      <c r="K207" s="186" t="s">
        <v>128</v>
      </c>
      <c r="L207" s="43"/>
      <c r="M207" s="191" t="s">
        <v>19</v>
      </c>
      <c r="N207" s="192" t="s">
        <v>42</v>
      </c>
      <c r="O207" s="83"/>
      <c r="P207" s="193">
        <f>O207*H207</f>
        <v>0</v>
      </c>
      <c r="Q207" s="193">
        <v>0</v>
      </c>
      <c r="R207" s="193">
        <f>Q207*H207</f>
        <v>0</v>
      </c>
      <c r="S207" s="193">
        <v>0</v>
      </c>
      <c r="T207" s="19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5" t="s">
        <v>129</v>
      </c>
      <c r="AT207" s="195" t="s">
        <v>124</v>
      </c>
      <c r="AU207" s="195" t="s">
        <v>71</v>
      </c>
      <c r="AY207" s="16" t="s">
        <v>130</v>
      </c>
      <c r="BE207" s="196">
        <f>IF(N207="základní",J207,0)</f>
        <v>0</v>
      </c>
      <c r="BF207" s="196">
        <f>IF(N207="snížená",J207,0)</f>
        <v>0</v>
      </c>
      <c r="BG207" s="196">
        <f>IF(N207="zákl. přenesená",J207,0)</f>
        <v>0</v>
      </c>
      <c r="BH207" s="196">
        <f>IF(N207="sníž. přenesená",J207,0)</f>
        <v>0</v>
      </c>
      <c r="BI207" s="196">
        <f>IF(N207="nulová",J207,0)</f>
        <v>0</v>
      </c>
      <c r="BJ207" s="16" t="s">
        <v>14</v>
      </c>
      <c r="BK207" s="196">
        <f>ROUND(I207*H207,2)</f>
        <v>0</v>
      </c>
      <c r="BL207" s="16" t="s">
        <v>129</v>
      </c>
      <c r="BM207" s="195" t="s">
        <v>497</v>
      </c>
    </row>
    <row r="208" s="2" customFormat="1">
      <c r="A208" s="37"/>
      <c r="B208" s="38"/>
      <c r="C208" s="39"/>
      <c r="D208" s="197" t="s">
        <v>159</v>
      </c>
      <c r="E208" s="39"/>
      <c r="F208" s="198" t="s">
        <v>473</v>
      </c>
      <c r="G208" s="39"/>
      <c r="H208" s="39"/>
      <c r="I208" s="199"/>
      <c r="J208" s="39"/>
      <c r="K208" s="39"/>
      <c r="L208" s="43"/>
      <c r="M208" s="200"/>
      <c r="N208" s="201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159</v>
      </c>
      <c r="AU208" s="16" t="s">
        <v>71</v>
      </c>
    </row>
    <row r="209" s="2" customFormat="1" ht="78" customHeight="1">
      <c r="A209" s="37"/>
      <c r="B209" s="38"/>
      <c r="C209" s="184" t="s">
        <v>498</v>
      </c>
      <c r="D209" s="184" t="s">
        <v>124</v>
      </c>
      <c r="E209" s="185" t="s">
        <v>499</v>
      </c>
      <c r="F209" s="186" t="s">
        <v>500</v>
      </c>
      <c r="G209" s="187" t="s">
        <v>134</v>
      </c>
      <c r="H209" s="188">
        <v>150</v>
      </c>
      <c r="I209" s="189"/>
      <c r="J209" s="190">
        <f>ROUND(I209*H209,2)</f>
        <v>0</v>
      </c>
      <c r="K209" s="186" t="s">
        <v>128</v>
      </c>
      <c r="L209" s="43"/>
      <c r="M209" s="191" t="s">
        <v>19</v>
      </c>
      <c r="N209" s="192" t="s">
        <v>42</v>
      </c>
      <c r="O209" s="83"/>
      <c r="P209" s="193">
        <f>O209*H209</f>
        <v>0</v>
      </c>
      <c r="Q209" s="193">
        <v>0</v>
      </c>
      <c r="R209" s="193">
        <f>Q209*H209</f>
        <v>0</v>
      </c>
      <c r="S209" s="193">
        <v>0</v>
      </c>
      <c r="T209" s="19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95" t="s">
        <v>129</v>
      </c>
      <c r="AT209" s="195" t="s">
        <v>124</v>
      </c>
      <c r="AU209" s="195" t="s">
        <v>71</v>
      </c>
      <c r="AY209" s="16" t="s">
        <v>130</v>
      </c>
      <c r="BE209" s="196">
        <f>IF(N209="základní",J209,0)</f>
        <v>0</v>
      </c>
      <c r="BF209" s="196">
        <f>IF(N209="snížená",J209,0)</f>
        <v>0</v>
      </c>
      <c r="BG209" s="196">
        <f>IF(N209="zákl. přenesená",J209,0)</f>
        <v>0</v>
      </c>
      <c r="BH209" s="196">
        <f>IF(N209="sníž. přenesená",J209,0)</f>
        <v>0</v>
      </c>
      <c r="BI209" s="196">
        <f>IF(N209="nulová",J209,0)</f>
        <v>0</v>
      </c>
      <c r="BJ209" s="16" t="s">
        <v>14</v>
      </c>
      <c r="BK209" s="196">
        <f>ROUND(I209*H209,2)</f>
        <v>0</v>
      </c>
      <c r="BL209" s="16" t="s">
        <v>129</v>
      </c>
      <c r="BM209" s="195" t="s">
        <v>501</v>
      </c>
    </row>
    <row r="210" s="2" customFormat="1">
      <c r="A210" s="37"/>
      <c r="B210" s="38"/>
      <c r="C210" s="39"/>
      <c r="D210" s="197" t="s">
        <v>159</v>
      </c>
      <c r="E210" s="39"/>
      <c r="F210" s="198" t="s">
        <v>473</v>
      </c>
      <c r="G210" s="39"/>
      <c r="H210" s="39"/>
      <c r="I210" s="199"/>
      <c r="J210" s="39"/>
      <c r="K210" s="39"/>
      <c r="L210" s="43"/>
      <c r="M210" s="200"/>
      <c r="N210" s="201"/>
      <c r="O210" s="83"/>
      <c r="P210" s="83"/>
      <c r="Q210" s="83"/>
      <c r="R210" s="83"/>
      <c r="S210" s="83"/>
      <c r="T210" s="84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159</v>
      </c>
      <c r="AU210" s="16" t="s">
        <v>71</v>
      </c>
    </row>
    <row r="211" s="2" customFormat="1" ht="78" customHeight="1">
      <c r="A211" s="37"/>
      <c r="B211" s="38"/>
      <c r="C211" s="184" t="s">
        <v>502</v>
      </c>
      <c r="D211" s="184" t="s">
        <v>124</v>
      </c>
      <c r="E211" s="185" t="s">
        <v>503</v>
      </c>
      <c r="F211" s="186" t="s">
        <v>504</v>
      </c>
      <c r="G211" s="187" t="s">
        <v>134</v>
      </c>
      <c r="H211" s="188">
        <v>6</v>
      </c>
      <c r="I211" s="189"/>
      <c r="J211" s="190">
        <f>ROUND(I211*H211,2)</f>
        <v>0</v>
      </c>
      <c r="K211" s="186" t="s">
        <v>128</v>
      </c>
      <c r="L211" s="43"/>
      <c r="M211" s="191" t="s">
        <v>19</v>
      </c>
      <c r="N211" s="192" t="s">
        <v>42</v>
      </c>
      <c r="O211" s="83"/>
      <c r="P211" s="193">
        <f>O211*H211</f>
        <v>0</v>
      </c>
      <c r="Q211" s="193">
        <v>0</v>
      </c>
      <c r="R211" s="193">
        <f>Q211*H211</f>
        <v>0</v>
      </c>
      <c r="S211" s="193">
        <v>0</v>
      </c>
      <c r="T211" s="19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95" t="s">
        <v>129</v>
      </c>
      <c r="AT211" s="195" t="s">
        <v>124</v>
      </c>
      <c r="AU211" s="195" t="s">
        <v>71</v>
      </c>
      <c r="AY211" s="16" t="s">
        <v>130</v>
      </c>
      <c r="BE211" s="196">
        <f>IF(N211="základní",J211,0)</f>
        <v>0</v>
      </c>
      <c r="BF211" s="196">
        <f>IF(N211="snížená",J211,0)</f>
        <v>0</v>
      </c>
      <c r="BG211" s="196">
        <f>IF(N211="zákl. přenesená",J211,0)</f>
        <v>0</v>
      </c>
      <c r="BH211" s="196">
        <f>IF(N211="sníž. přenesená",J211,0)</f>
        <v>0</v>
      </c>
      <c r="BI211" s="196">
        <f>IF(N211="nulová",J211,0)</f>
        <v>0</v>
      </c>
      <c r="BJ211" s="16" t="s">
        <v>14</v>
      </c>
      <c r="BK211" s="196">
        <f>ROUND(I211*H211,2)</f>
        <v>0</v>
      </c>
      <c r="BL211" s="16" t="s">
        <v>129</v>
      </c>
      <c r="BM211" s="195" t="s">
        <v>505</v>
      </c>
    </row>
    <row r="212" s="2" customFormat="1">
      <c r="A212" s="37"/>
      <c r="B212" s="38"/>
      <c r="C212" s="39"/>
      <c r="D212" s="197" t="s">
        <v>159</v>
      </c>
      <c r="E212" s="39"/>
      <c r="F212" s="198" t="s">
        <v>473</v>
      </c>
      <c r="G212" s="39"/>
      <c r="H212" s="39"/>
      <c r="I212" s="199"/>
      <c r="J212" s="39"/>
      <c r="K212" s="39"/>
      <c r="L212" s="43"/>
      <c r="M212" s="200"/>
      <c r="N212" s="201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159</v>
      </c>
      <c r="AU212" s="16" t="s">
        <v>71</v>
      </c>
    </row>
    <row r="213" s="2" customFormat="1" ht="78" customHeight="1">
      <c r="A213" s="37"/>
      <c r="B213" s="38"/>
      <c r="C213" s="184" t="s">
        <v>506</v>
      </c>
      <c r="D213" s="184" t="s">
        <v>124</v>
      </c>
      <c r="E213" s="185" t="s">
        <v>507</v>
      </c>
      <c r="F213" s="186" t="s">
        <v>508</v>
      </c>
      <c r="G213" s="187" t="s">
        <v>134</v>
      </c>
      <c r="H213" s="188">
        <v>6</v>
      </c>
      <c r="I213" s="189"/>
      <c r="J213" s="190">
        <f>ROUND(I213*H213,2)</f>
        <v>0</v>
      </c>
      <c r="K213" s="186" t="s">
        <v>128</v>
      </c>
      <c r="L213" s="43"/>
      <c r="M213" s="191" t="s">
        <v>19</v>
      </c>
      <c r="N213" s="192" t="s">
        <v>42</v>
      </c>
      <c r="O213" s="83"/>
      <c r="P213" s="193">
        <f>O213*H213</f>
        <v>0</v>
      </c>
      <c r="Q213" s="193">
        <v>0</v>
      </c>
      <c r="R213" s="193">
        <f>Q213*H213</f>
        <v>0</v>
      </c>
      <c r="S213" s="193">
        <v>0</v>
      </c>
      <c r="T213" s="19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95" t="s">
        <v>129</v>
      </c>
      <c r="AT213" s="195" t="s">
        <v>124</v>
      </c>
      <c r="AU213" s="195" t="s">
        <v>71</v>
      </c>
      <c r="AY213" s="16" t="s">
        <v>130</v>
      </c>
      <c r="BE213" s="196">
        <f>IF(N213="základní",J213,0)</f>
        <v>0</v>
      </c>
      <c r="BF213" s="196">
        <f>IF(N213="snížená",J213,0)</f>
        <v>0</v>
      </c>
      <c r="BG213" s="196">
        <f>IF(N213="zákl. přenesená",J213,0)</f>
        <v>0</v>
      </c>
      <c r="BH213" s="196">
        <f>IF(N213="sníž. přenesená",J213,0)</f>
        <v>0</v>
      </c>
      <c r="BI213" s="196">
        <f>IF(N213="nulová",J213,0)</f>
        <v>0</v>
      </c>
      <c r="BJ213" s="16" t="s">
        <v>14</v>
      </c>
      <c r="BK213" s="196">
        <f>ROUND(I213*H213,2)</f>
        <v>0</v>
      </c>
      <c r="BL213" s="16" t="s">
        <v>129</v>
      </c>
      <c r="BM213" s="195" t="s">
        <v>509</v>
      </c>
    </row>
    <row r="214" s="2" customFormat="1">
      <c r="A214" s="37"/>
      <c r="B214" s="38"/>
      <c r="C214" s="39"/>
      <c r="D214" s="197" t="s">
        <v>159</v>
      </c>
      <c r="E214" s="39"/>
      <c r="F214" s="198" t="s">
        <v>473</v>
      </c>
      <c r="G214" s="39"/>
      <c r="H214" s="39"/>
      <c r="I214" s="199"/>
      <c r="J214" s="39"/>
      <c r="K214" s="39"/>
      <c r="L214" s="43"/>
      <c r="M214" s="200"/>
      <c r="N214" s="201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159</v>
      </c>
      <c r="AU214" s="16" t="s">
        <v>71</v>
      </c>
    </row>
    <row r="215" s="2" customFormat="1" ht="78" customHeight="1">
      <c r="A215" s="37"/>
      <c r="B215" s="38"/>
      <c r="C215" s="184" t="s">
        <v>510</v>
      </c>
      <c r="D215" s="184" t="s">
        <v>124</v>
      </c>
      <c r="E215" s="185" t="s">
        <v>511</v>
      </c>
      <c r="F215" s="186" t="s">
        <v>512</v>
      </c>
      <c r="G215" s="187" t="s">
        <v>134</v>
      </c>
      <c r="H215" s="188">
        <v>6</v>
      </c>
      <c r="I215" s="189"/>
      <c r="J215" s="190">
        <f>ROUND(I215*H215,2)</f>
        <v>0</v>
      </c>
      <c r="K215" s="186" t="s">
        <v>128</v>
      </c>
      <c r="L215" s="43"/>
      <c r="M215" s="191" t="s">
        <v>19</v>
      </c>
      <c r="N215" s="192" t="s">
        <v>42</v>
      </c>
      <c r="O215" s="83"/>
      <c r="P215" s="193">
        <f>O215*H215</f>
        <v>0</v>
      </c>
      <c r="Q215" s="193">
        <v>0</v>
      </c>
      <c r="R215" s="193">
        <f>Q215*H215</f>
        <v>0</v>
      </c>
      <c r="S215" s="193">
        <v>0</v>
      </c>
      <c r="T215" s="19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5" t="s">
        <v>129</v>
      </c>
      <c r="AT215" s="195" t="s">
        <v>124</v>
      </c>
      <c r="AU215" s="195" t="s">
        <v>71</v>
      </c>
      <c r="AY215" s="16" t="s">
        <v>130</v>
      </c>
      <c r="BE215" s="196">
        <f>IF(N215="základní",J215,0)</f>
        <v>0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16" t="s">
        <v>14</v>
      </c>
      <c r="BK215" s="196">
        <f>ROUND(I215*H215,2)</f>
        <v>0</v>
      </c>
      <c r="BL215" s="16" t="s">
        <v>129</v>
      </c>
      <c r="BM215" s="195" t="s">
        <v>513</v>
      </c>
    </row>
    <row r="216" s="2" customFormat="1">
      <c r="A216" s="37"/>
      <c r="B216" s="38"/>
      <c r="C216" s="39"/>
      <c r="D216" s="197" t="s">
        <v>159</v>
      </c>
      <c r="E216" s="39"/>
      <c r="F216" s="198" t="s">
        <v>473</v>
      </c>
      <c r="G216" s="39"/>
      <c r="H216" s="39"/>
      <c r="I216" s="199"/>
      <c r="J216" s="39"/>
      <c r="K216" s="39"/>
      <c r="L216" s="43"/>
      <c r="M216" s="200"/>
      <c r="N216" s="201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159</v>
      </c>
      <c r="AU216" s="16" t="s">
        <v>71</v>
      </c>
    </row>
    <row r="217" s="2" customFormat="1" ht="78" customHeight="1">
      <c r="A217" s="37"/>
      <c r="B217" s="38"/>
      <c r="C217" s="184" t="s">
        <v>514</v>
      </c>
      <c r="D217" s="184" t="s">
        <v>124</v>
      </c>
      <c r="E217" s="185" t="s">
        <v>515</v>
      </c>
      <c r="F217" s="186" t="s">
        <v>516</v>
      </c>
      <c r="G217" s="187" t="s">
        <v>134</v>
      </c>
      <c r="H217" s="188">
        <v>6</v>
      </c>
      <c r="I217" s="189"/>
      <c r="J217" s="190">
        <f>ROUND(I217*H217,2)</f>
        <v>0</v>
      </c>
      <c r="K217" s="186" t="s">
        <v>128</v>
      </c>
      <c r="L217" s="43"/>
      <c r="M217" s="191" t="s">
        <v>19</v>
      </c>
      <c r="N217" s="192" t="s">
        <v>42</v>
      </c>
      <c r="O217" s="83"/>
      <c r="P217" s="193">
        <f>O217*H217</f>
        <v>0</v>
      </c>
      <c r="Q217" s="193">
        <v>0</v>
      </c>
      <c r="R217" s="193">
        <f>Q217*H217</f>
        <v>0</v>
      </c>
      <c r="S217" s="193">
        <v>0</v>
      </c>
      <c r="T217" s="19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95" t="s">
        <v>129</v>
      </c>
      <c r="AT217" s="195" t="s">
        <v>124</v>
      </c>
      <c r="AU217" s="195" t="s">
        <v>71</v>
      </c>
      <c r="AY217" s="16" t="s">
        <v>130</v>
      </c>
      <c r="BE217" s="196">
        <f>IF(N217="základní",J217,0)</f>
        <v>0</v>
      </c>
      <c r="BF217" s="196">
        <f>IF(N217="snížená",J217,0)</f>
        <v>0</v>
      </c>
      <c r="BG217" s="196">
        <f>IF(N217="zákl. přenesená",J217,0)</f>
        <v>0</v>
      </c>
      <c r="BH217" s="196">
        <f>IF(N217="sníž. přenesená",J217,0)</f>
        <v>0</v>
      </c>
      <c r="BI217" s="196">
        <f>IF(N217="nulová",J217,0)</f>
        <v>0</v>
      </c>
      <c r="BJ217" s="16" t="s">
        <v>14</v>
      </c>
      <c r="BK217" s="196">
        <f>ROUND(I217*H217,2)</f>
        <v>0</v>
      </c>
      <c r="BL217" s="16" t="s">
        <v>129</v>
      </c>
      <c r="BM217" s="195" t="s">
        <v>517</v>
      </c>
    </row>
    <row r="218" s="2" customFormat="1">
      <c r="A218" s="37"/>
      <c r="B218" s="38"/>
      <c r="C218" s="39"/>
      <c r="D218" s="197" t="s">
        <v>159</v>
      </c>
      <c r="E218" s="39"/>
      <c r="F218" s="198" t="s">
        <v>473</v>
      </c>
      <c r="G218" s="39"/>
      <c r="H218" s="39"/>
      <c r="I218" s="199"/>
      <c r="J218" s="39"/>
      <c r="K218" s="39"/>
      <c r="L218" s="43"/>
      <c r="M218" s="200"/>
      <c r="N218" s="201"/>
      <c r="O218" s="83"/>
      <c r="P218" s="83"/>
      <c r="Q218" s="83"/>
      <c r="R218" s="83"/>
      <c r="S218" s="83"/>
      <c r="T218" s="84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159</v>
      </c>
      <c r="AU218" s="16" t="s">
        <v>71</v>
      </c>
    </row>
    <row r="219" s="2" customFormat="1" ht="78" customHeight="1">
      <c r="A219" s="37"/>
      <c r="B219" s="38"/>
      <c r="C219" s="184" t="s">
        <v>518</v>
      </c>
      <c r="D219" s="184" t="s">
        <v>124</v>
      </c>
      <c r="E219" s="185" t="s">
        <v>519</v>
      </c>
      <c r="F219" s="186" t="s">
        <v>520</v>
      </c>
      <c r="G219" s="187" t="s">
        <v>134</v>
      </c>
      <c r="H219" s="188">
        <v>6</v>
      </c>
      <c r="I219" s="189"/>
      <c r="J219" s="190">
        <f>ROUND(I219*H219,2)</f>
        <v>0</v>
      </c>
      <c r="K219" s="186" t="s">
        <v>128</v>
      </c>
      <c r="L219" s="43"/>
      <c r="M219" s="191" t="s">
        <v>19</v>
      </c>
      <c r="N219" s="192" t="s">
        <v>42</v>
      </c>
      <c r="O219" s="83"/>
      <c r="P219" s="193">
        <f>O219*H219</f>
        <v>0</v>
      </c>
      <c r="Q219" s="193">
        <v>0</v>
      </c>
      <c r="R219" s="193">
        <f>Q219*H219</f>
        <v>0</v>
      </c>
      <c r="S219" s="193">
        <v>0</v>
      </c>
      <c r="T219" s="19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95" t="s">
        <v>129</v>
      </c>
      <c r="AT219" s="195" t="s">
        <v>124</v>
      </c>
      <c r="AU219" s="195" t="s">
        <v>71</v>
      </c>
      <c r="AY219" s="16" t="s">
        <v>130</v>
      </c>
      <c r="BE219" s="196">
        <f>IF(N219="základní",J219,0)</f>
        <v>0</v>
      </c>
      <c r="BF219" s="196">
        <f>IF(N219="snížená",J219,0)</f>
        <v>0</v>
      </c>
      <c r="BG219" s="196">
        <f>IF(N219="zákl. přenesená",J219,0)</f>
        <v>0</v>
      </c>
      <c r="BH219" s="196">
        <f>IF(N219="sníž. přenesená",J219,0)</f>
        <v>0</v>
      </c>
      <c r="BI219" s="196">
        <f>IF(N219="nulová",J219,0)</f>
        <v>0</v>
      </c>
      <c r="BJ219" s="16" t="s">
        <v>14</v>
      </c>
      <c r="BK219" s="196">
        <f>ROUND(I219*H219,2)</f>
        <v>0</v>
      </c>
      <c r="BL219" s="16" t="s">
        <v>129</v>
      </c>
      <c r="BM219" s="195" t="s">
        <v>521</v>
      </c>
    </row>
    <row r="220" s="2" customFormat="1">
      <c r="A220" s="37"/>
      <c r="B220" s="38"/>
      <c r="C220" s="39"/>
      <c r="D220" s="197" t="s">
        <v>159</v>
      </c>
      <c r="E220" s="39"/>
      <c r="F220" s="198" t="s">
        <v>473</v>
      </c>
      <c r="G220" s="39"/>
      <c r="H220" s="39"/>
      <c r="I220" s="199"/>
      <c r="J220" s="39"/>
      <c r="K220" s="39"/>
      <c r="L220" s="43"/>
      <c r="M220" s="200"/>
      <c r="N220" s="201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159</v>
      </c>
      <c r="AU220" s="16" t="s">
        <v>71</v>
      </c>
    </row>
    <row r="221" s="2" customFormat="1" ht="78" customHeight="1">
      <c r="A221" s="37"/>
      <c r="B221" s="38"/>
      <c r="C221" s="184" t="s">
        <v>522</v>
      </c>
      <c r="D221" s="184" t="s">
        <v>124</v>
      </c>
      <c r="E221" s="185" t="s">
        <v>523</v>
      </c>
      <c r="F221" s="186" t="s">
        <v>524</v>
      </c>
      <c r="G221" s="187" t="s">
        <v>134</v>
      </c>
      <c r="H221" s="188">
        <v>300</v>
      </c>
      <c r="I221" s="189"/>
      <c r="J221" s="190">
        <f>ROUND(I221*H221,2)</f>
        <v>0</v>
      </c>
      <c r="K221" s="186" t="s">
        <v>128</v>
      </c>
      <c r="L221" s="43"/>
      <c r="M221" s="191" t="s">
        <v>19</v>
      </c>
      <c r="N221" s="192" t="s">
        <v>42</v>
      </c>
      <c r="O221" s="83"/>
      <c r="P221" s="193">
        <f>O221*H221</f>
        <v>0</v>
      </c>
      <c r="Q221" s="193">
        <v>0</v>
      </c>
      <c r="R221" s="193">
        <f>Q221*H221</f>
        <v>0</v>
      </c>
      <c r="S221" s="193">
        <v>0</v>
      </c>
      <c r="T221" s="19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95" t="s">
        <v>129</v>
      </c>
      <c r="AT221" s="195" t="s">
        <v>124</v>
      </c>
      <c r="AU221" s="195" t="s">
        <v>71</v>
      </c>
      <c r="AY221" s="16" t="s">
        <v>130</v>
      </c>
      <c r="BE221" s="196">
        <f>IF(N221="základní",J221,0)</f>
        <v>0</v>
      </c>
      <c r="BF221" s="196">
        <f>IF(N221="snížená",J221,0)</f>
        <v>0</v>
      </c>
      <c r="BG221" s="196">
        <f>IF(N221="zákl. přenesená",J221,0)</f>
        <v>0</v>
      </c>
      <c r="BH221" s="196">
        <f>IF(N221="sníž. přenesená",J221,0)</f>
        <v>0</v>
      </c>
      <c r="BI221" s="196">
        <f>IF(N221="nulová",J221,0)</f>
        <v>0</v>
      </c>
      <c r="BJ221" s="16" t="s">
        <v>14</v>
      </c>
      <c r="BK221" s="196">
        <f>ROUND(I221*H221,2)</f>
        <v>0</v>
      </c>
      <c r="BL221" s="16" t="s">
        <v>129</v>
      </c>
      <c r="BM221" s="195" t="s">
        <v>525</v>
      </c>
    </row>
    <row r="222" s="2" customFormat="1">
      <c r="A222" s="37"/>
      <c r="B222" s="38"/>
      <c r="C222" s="39"/>
      <c r="D222" s="197" t="s">
        <v>159</v>
      </c>
      <c r="E222" s="39"/>
      <c r="F222" s="198" t="s">
        <v>473</v>
      </c>
      <c r="G222" s="39"/>
      <c r="H222" s="39"/>
      <c r="I222" s="199"/>
      <c r="J222" s="39"/>
      <c r="K222" s="39"/>
      <c r="L222" s="43"/>
      <c r="M222" s="200"/>
      <c r="N222" s="201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159</v>
      </c>
      <c r="AU222" s="16" t="s">
        <v>71</v>
      </c>
    </row>
    <row r="223" s="2" customFormat="1" ht="78" customHeight="1">
      <c r="A223" s="37"/>
      <c r="B223" s="38"/>
      <c r="C223" s="184" t="s">
        <v>526</v>
      </c>
      <c r="D223" s="184" t="s">
        <v>124</v>
      </c>
      <c r="E223" s="185" t="s">
        <v>527</v>
      </c>
      <c r="F223" s="186" t="s">
        <v>528</v>
      </c>
      <c r="G223" s="187" t="s">
        <v>134</v>
      </c>
      <c r="H223" s="188">
        <v>300</v>
      </c>
      <c r="I223" s="189"/>
      <c r="J223" s="190">
        <f>ROUND(I223*H223,2)</f>
        <v>0</v>
      </c>
      <c r="K223" s="186" t="s">
        <v>128</v>
      </c>
      <c r="L223" s="43"/>
      <c r="M223" s="191" t="s">
        <v>19</v>
      </c>
      <c r="N223" s="192" t="s">
        <v>42</v>
      </c>
      <c r="O223" s="83"/>
      <c r="P223" s="193">
        <f>O223*H223</f>
        <v>0</v>
      </c>
      <c r="Q223" s="193">
        <v>0</v>
      </c>
      <c r="R223" s="193">
        <f>Q223*H223</f>
        <v>0</v>
      </c>
      <c r="S223" s="193">
        <v>0</v>
      </c>
      <c r="T223" s="194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95" t="s">
        <v>129</v>
      </c>
      <c r="AT223" s="195" t="s">
        <v>124</v>
      </c>
      <c r="AU223" s="195" t="s">
        <v>71</v>
      </c>
      <c r="AY223" s="16" t="s">
        <v>130</v>
      </c>
      <c r="BE223" s="196">
        <f>IF(N223="základní",J223,0)</f>
        <v>0</v>
      </c>
      <c r="BF223" s="196">
        <f>IF(N223="snížená",J223,0)</f>
        <v>0</v>
      </c>
      <c r="BG223" s="196">
        <f>IF(N223="zákl. přenesená",J223,0)</f>
        <v>0</v>
      </c>
      <c r="BH223" s="196">
        <f>IF(N223="sníž. přenesená",J223,0)</f>
        <v>0</v>
      </c>
      <c r="BI223" s="196">
        <f>IF(N223="nulová",J223,0)</f>
        <v>0</v>
      </c>
      <c r="BJ223" s="16" t="s">
        <v>14</v>
      </c>
      <c r="BK223" s="196">
        <f>ROUND(I223*H223,2)</f>
        <v>0</v>
      </c>
      <c r="BL223" s="16" t="s">
        <v>129</v>
      </c>
      <c r="BM223" s="195" t="s">
        <v>529</v>
      </c>
    </row>
    <row r="224" s="2" customFormat="1">
      <c r="A224" s="37"/>
      <c r="B224" s="38"/>
      <c r="C224" s="39"/>
      <c r="D224" s="197" t="s">
        <v>159</v>
      </c>
      <c r="E224" s="39"/>
      <c r="F224" s="198" t="s">
        <v>473</v>
      </c>
      <c r="G224" s="39"/>
      <c r="H224" s="39"/>
      <c r="I224" s="199"/>
      <c r="J224" s="39"/>
      <c r="K224" s="39"/>
      <c r="L224" s="43"/>
      <c r="M224" s="200"/>
      <c r="N224" s="201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159</v>
      </c>
      <c r="AU224" s="16" t="s">
        <v>71</v>
      </c>
    </row>
    <row r="225" s="2" customFormat="1" ht="78" customHeight="1">
      <c r="A225" s="37"/>
      <c r="B225" s="38"/>
      <c r="C225" s="184" t="s">
        <v>530</v>
      </c>
      <c r="D225" s="184" t="s">
        <v>124</v>
      </c>
      <c r="E225" s="185" t="s">
        <v>531</v>
      </c>
      <c r="F225" s="186" t="s">
        <v>532</v>
      </c>
      <c r="G225" s="187" t="s">
        <v>134</v>
      </c>
      <c r="H225" s="188">
        <v>300</v>
      </c>
      <c r="I225" s="189"/>
      <c r="J225" s="190">
        <f>ROUND(I225*H225,2)</f>
        <v>0</v>
      </c>
      <c r="K225" s="186" t="s">
        <v>128</v>
      </c>
      <c r="L225" s="43"/>
      <c r="M225" s="191" t="s">
        <v>19</v>
      </c>
      <c r="N225" s="192" t="s">
        <v>42</v>
      </c>
      <c r="O225" s="83"/>
      <c r="P225" s="193">
        <f>O225*H225</f>
        <v>0</v>
      </c>
      <c r="Q225" s="193">
        <v>0</v>
      </c>
      <c r="R225" s="193">
        <f>Q225*H225</f>
        <v>0</v>
      </c>
      <c r="S225" s="193">
        <v>0</v>
      </c>
      <c r="T225" s="19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95" t="s">
        <v>129</v>
      </c>
      <c r="AT225" s="195" t="s">
        <v>124</v>
      </c>
      <c r="AU225" s="195" t="s">
        <v>71</v>
      </c>
      <c r="AY225" s="16" t="s">
        <v>130</v>
      </c>
      <c r="BE225" s="196">
        <f>IF(N225="základní",J225,0)</f>
        <v>0</v>
      </c>
      <c r="BF225" s="196">
        <f>IF(N225="snížená",J225,0)</f>
        <v>0</v>
      </c>
      <c r="BG225" s="196">
        <f>IF(N225="zákl. přenesená",J225,0)</f>
        <v>0</v>
      </c>
      <c r="BH225" s="196">
        <f>IF(N225="sníž. přenesená",J225,0)</f>
        <v>0</v>
      </c>
      <c r="BI225" s="196">
        <f>IF(N225="nulová",J225,0)</f>
        <v>0</v>
      </c>
      <c r="BJ225" s="16" t="s">
        <v>14</v>
      </c>
      <c r="BK225" s="196">
        <f>ROUND(I225*H225,2)</f>
        <v>0</v>
      </c>
      <c r="BL225" s="16" t="s">
        <v>129</v>
      </c>
      <c r="BM225" s="195" t="s">
        <v>533</v>
      </c>
    </row>
    <row r="226" s="2" customFormat="1">
      <c r="A226" s="37"/>
      <c r="B226" s="38"/>
      <c r="C226" s="39"/>
      <c r="D226" s="197" t="s">
        <v>159</v>
      </c>
      <c r="E226" s="39"/>
      <c r="F226" s="198" t="s">
        <v>473</v>
      </c>
      <c r="G226" s="39"/>
      <c r="H226" s="39"/>
      <c r="I226" s="199"/>
      <c r="J226" s="39"/>
      <c r="K226" s="39"/>
      <c r="L226" s="43"/>
      <c r="M226" s="200"/>
      <c r="N226" s="201"/>
      <c r="O226" s="83"/>
      <c r="P226" s="83"/>
      <c r="Q226" s="83"/>
      <c r="R226" s="83"/>
      <c r="S226" s="83"/>
      <c r="T226" s="84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159</v>
      </c>
      <c r="AU226" s="16" t="s">
        <v>71</v>
      </c>
    </row>
    <row r="227" s="2" customFormat="1" ht="78" customHeight="1">
      <c r="A227" s="37"/>
      <c r="B227" s="38"/>
      <c r="C227" s="184" t="s">
        <v>534</v>
      </c>
      <c r="D227" s="184" t="s">
        <v>124</v>
      </c>
      <c r="E227" s="185" t="s">
        <v>535</v>
      </c>
      <c r="F227" s="186" t="s">
        <v>536</v>
      </c>
      <c r="G227" s="187" t="s">
        <v>134</v>
      </c>
      <c r="H227" s="188">
        <v>180</v>
      </c>
      <c r="I227" s="189"/>
      <c r="J227" s="190">
        <f>ROUND(I227*H227,2)</f>
        <v>0</v>
      </c>
      <c r="K227" s="186" t="s">
        <v>128</v>
      </c>
      <c r="L227" s="43"/>
      <c r="M227" s="191" t="s">
        <v>19</v>
      </c>
      <c r="N227" s="192" t="s">
        <v>42</v>
      </c>
      <c r="O227" s="83"/>
      <c r="P227" s="193">
        <f>O227*H227</f>
        <v>0</v>
      </c>
      <c r="Q227" s="193">
        <v>0</v>
      </c>
      <c r="R227" s="193">
        <f>Q227*H227</f>
        <v>0</v>
      </c>
      <c r="S227" s="193">
        <v>0</v>
      </c>
      <c r="T227" s="194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95" t="s">
        <v>129</v>
      </c>
      <c r="AT227" s="195" t="s">
        <v>124</v>
      </c>
      <c r="AU227" s="195" t="s">
        <v>71</v>
      </c>
      <c r="AY227" s="16" t="s">
        <v>130</v>
      </c>
      <c r="BE227" s="196">
        <f>IF(N227="základní",J227,0)</f>
        <v>0</v>
      </c>
      <c r="BF227" s="196">
        <f>IF(N227="snížená",J227,0)</f>
        <v>0</v>
      </c>
      <c r="BG227" s="196">
        <f>IF(N227="zákl. přenesená",J227,0)</f>
        <v>0</v>
      </c>
      <c r="BH227" s="196">
        <f>IF(N227="sníž. přenesená",J227,0)</f>
        <v>0</v>
      </c>
      <c r="BI227" s="196">
        <f>IF(N227="nulová",J227,0)</f>
        <v>0</v>
      </c>
      <c r="BJ227" s="16" t="s">
        <v>14</v>
      </c>
      <c r="BK227" s="196">
        <f>ROUND(I227*H227,2)</f>
        <v>0</v>
      </c>
      <c r="BL227" s="16" t="s">
        <v>129</v>
      </c>
      <c r="BM227" s="195" t="s">
        <v>537</v>
      </c>
    </row>
    <row r="228" s="2" customFormat="1">
      <c r="A228" s="37"/>
      <c r="B228" s="38"/>
      <c r="C228" s="39"/>
      <c r="D228" s="197" t="s">
        <v>159</v>
      </c>
      <c r="E228" s="39"/>
      <c r="F228" s="198" t="s">
        <v>473</v>
      </c>
      <c r="G228" s="39"/>
      <c r="H228" s="39"/>
      <c r="I228" s="199"/>
      <c r="J228" s="39"/>
      <c r="K228" s="39"/>
      <c r="L228" s="43"/>
      <c r="M228" s="200"/>
      <c r="N228" s="201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159</v>
      </c>
      <c r="AU228" s="16" t="s">
        <v>71</v>
      </c>
    </row>
    <row r="229" s="2" customFormat="1" ht="78" customHeight="1">
      <c r="A229" s="37"/>
      <c r="B229" s="38"/>
      <c r="C229" s="184" t="s">
        <v>538</v>
      </c>
      <c r="D229" s="184" t="s">
        <v>124</v>
      </c>
      <c r="E229" s="185" t="s">
        <v>539</v>
      </c>
      <c r="F229" s="186" t="s">
        <v>540</v>
      </c>
      <c r="G229" s="187" t="s">
        <v>134</v>
      </c>
      <c r="H229" s="188">
        <v>120</v>
      </c>
      <c r="I229" s="189"/>
      <c r="J229" s="190">
        <f>ROUND(I229*H229,2)</f>
        <v>0</v>
      </c>
      <c r="K229" s="186" t="s">
        <v>128</v>
      </c>
      <c r="L229" s="43"/>
      <c r="M229" s="191" t="s">
        <v>19</v>
      </c>
      <c r="N229" s="192" t="s">
        <v>42</v>
      </c>
      <c r="O229" s="83"/>
      <c r="P229" s="193">
        <f>O229*H229</f>
        <v>0</v>
      </c>
      <c r="Q229" s="193">
        <v>0</v>
      </c>
      <c r="R229" s="193">
        <f>Q229*H229</f>
        <v>0</v>
      </c>
      <c r="S229" s="193">
        <v>0</v>
      </c>
      <c r="T229" s="194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5" t="s">
        <v>129</v>
      </c>
      <c r="AT229" s="195" t="s">
        <v>124</v>
      </c>
      <c r="AU229" s="195" t="s">
        <v>71</v>
      </c>
      <c r="AY229" s="16" t="s">
        <v>130</v>
      </c>
      <c r="BE229" s="196">
        <f>IF(N229="základní",J229,0)</f>
        <v>0</v>
      </c>
      <c r="BF229" s="196">
        <f>IF(N229="snížená",J229,0)</f>
        <v>0</v>
      </c>
      <c r="BG229" s="196">
        <f>IF(N229="zákl. přenesená",J229,0)</f>
        <v>0</v>
      </c>
      <c r="BH229" s="196">
        <f>IF(N229="sníž. přenesená",J229,0)</f>
        <v>0</v>
      </c>
      <c r="BI229" s="196">
        <f>IF(N229="nulová",J229,0)</f>
        <v>0</v>
      </c>
      <c r="BJ229" s="16" t="s">
        <v>14</v>
      </c>
      <c r="BK229" s="196">
        <f>ROUND(I229*H229,2)</f>
        <v>0</v>
      </c>
      <c r="BL229" s="16" t="s">
        <v>129</v>
      </c>
      <c r="BM229" s="195" t="s">
        <v>541</v>
      </c>
    </row>
    <row r="230" s="2" customFormat="1">
      <c r="A230" s="37"/>
      <c r="B230" s="38"/>
      <c r="C230" s="39"/>
      <c r="D230" s="197" t="s">
        <v>159</v>
      </c>
      <c r="E230" s="39"/>
      <c r="F230" s="198" t="s">
        <v>473</v>
      </c>
      <c r="G230" s="39"/>
      <c r="H230" s="39"/>
      <c r="I230" s="199"/>
      <c r="J230" s="39"/>
      <c r="K230" s="39"/>
      <c r="L230" s="43"/>
      <c r="M230" s="200"/>
      <c r="N230" s="201"/>
      <c r="O230" s="83"/>
      <c r="P230" s="83"/>
      <c r="Q230" s="83"/>
      <c r="R230" s="83"/>
      <c r="S230" s="83"/>
      <c r="T230" s="84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159</v>
      </c>
      <c r="AU230" s="16" t="s">
        <v>71</v>
      </c>
    </row>
    <row r="231" s="2" customFormat="1" ht="78" customHeight="1">
      <c r="A231" s="37"/>
      <c r="B231" s="38"/>
      <c r="C231" s="184" t="s">
        <v>542</v>
      </c>
      <c r="D231" s="184" t="s">
        <v>124</v>
      </c>
      <c r="E231" s="185" t="s">
        <v>543</v>
      </c>
      <c r="F231" s="186" t="s">
        <v>544</v>
      </c>
      <c r="G231" s="187" t="s">
        <v>134</v>
      </c>
      <c r="H231" s="188">
        <v>120</v>
      </c>
      <c r="I231" s="189"/>
      <c r="J231" s="190">
        <f>ROUND(I231*H231,2)</f>
        <v>0</v>
      </c>
      <c r="K231" s="186" t="s">
        <v>128</v>
      </c>
      <c r="L231" s="43"/>
      <c r="M231" s="191" t="s">
        <v>19</v>
      </c>
      <c r="N231" s="192" t="s">
        <v>42</v>
      </c>
      <c r="O231" s="83"/>
      <c r="P231" s="193">
        <f>O231*H231</f>
        <v>0</v>
      </c>
      <c r="Q231" s="193">
        <v>0</v>
      </c>
      <c r="R231" s="193">
        <f>Q231*H231</f>
        <v>0</v>
      </c>
      <c r="S231" s="193">
        <v>0</v>
      </c>
      <c r="T231" s="194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95" t="s">
        <v>129</v>
      </c>
      <c r="AT231" s="195" t="s">
        <v>124</v>
      </c>
      <c r="AU231" s="195" t="s">
        <v>71</v>
      </c>
      <c r="AY231" s="16" t="s">
        <v>130</v>
      </c>
      <c r="BE231" s="196">
        <f>IF(N231="základní",J231,0)</f>
        <v>0</v>
      </c>
      <c r="BF231" s="196">
        <f>IF(N231="snížená",J231,0)</f>
        <v>0</v>
      </c>
      <c r="BG231" s="196">
        <f>IF(N231="zákl. přenesená",J231,0)</f>
        <v>0</v>
      </c>
      <c r="BH231" s="196">
        <f>IF(N231="sníž. přenesená",J231,0)</f>
        <v>0</v>
      </c>
      <c r="BI231" s="196">
        <f>IF(N231="nulová",J231,0)</f>
        <v>0</v>
      </c>
      <c r="BJ231" s="16" t="s">
        <v>14</v>
      </c>
      <c r="BK231" s="196">
        <f>ROUND(I231*H231,2)</f>
        <v>0</v>
      </c>
      <c r="BL231" s="16" t="s">
        <v>129</v>
      </c>
      <c r="BM231" s="195" t="s">
        <v>545</v>
      </c>
    </row>
    <row r="232" s="2" customFormat="1">
      <c r="A232" s="37"/>
      <c r="B232" s="38"/>
      <c r="C232" s="39"/>
      <c r="D232" s="197" t="s">
        <v>159</v>
      </c>
      <c r="E232" s="39"/>
      <c r="F232" s="198" t="s">
        <v>473</v>
      </c>
      <c r="G232" s="39"/>
      <c r="H232" s="39"/>
      <c r="I232" s="199"/>
      <c r="J232" s="39"/>
      <c r="K232" s="39"/>
      <c r="L232" s="43"/>
      <c r="M232" s="200"/>
      <c r="N232" s="201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159</v>
      </c>
      <c r="AU232" s="16" t="s">
        <v>71</v>
      </c>
    </row>
    <row r="233" s="2" customFormat="1" ht="78" customHeight="1">
      <c r="A233" s="37"/>
      <c r="B233" s="38"/>
      <c r="C233" s="184" t="s">
        <v>546</v>
      </c>
      <c r="D233" s="184" t="s">
        <v>124</v>
      </c>
      <c r="E233" s="185" t="s">
        <v>547</v>
      </c>
      <c r="F233" s="186" t="s">
        <v>548</v>
      </c>
      <c r="G233" s="187" t="s">
        <v>134</v>
      </c>
      <c r="H233" s="188">
        <v>150</v>
      </c>
      <c r="I233" s="189"/>
      <c r="J233" s="190">
        <f>ROUND(I233*H233,2)</f>
        <v>0</v>
      </c>
      <c r="K233" s="186" t="s">
        <v>128</v>
      </c>
      <c r="L233" s="43"/>
      <c r="M233" s="191" t="s">
        <v>19</v>
      </c>
      <c r="N233" s="192" t="s">
        <v>42</v>
      </c>
      <c r="O233" s="83"/>
      <c r="P233" s="193">
        <f>O233*H233</f>
        <v>0</v>
      </c>
      <c r="Q233" s="193">
        <v>0</v>
      </c>
      <c r="R233" s="193">
        <f>Q233*H233</f>
        <v>0</v>
      </c>
      <c r="S233" s="193">
        <v>0</v>
      </c>
      <c r="T233" s="194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95" t="s">
        <v>129</v>
      </c>
      <c r="AT233" s="195" t="s">
        <v>124</v>
      </c>
      <c r="AU233" s="195" t="s">
        <v>71</v>
      </c>
      <c r="AY233" s="16" t="s">
        <v>130</v>
      </c>
      <c r="BE233" s="196">
        <f>IF(N233="základní",J233,0)</f>
        <v>0</v>
      </c>
      <c r="BF233" s="196">
        <f>IF(N233="snížená",J233,0)</f>
        <v>0</v>
      </c>
      <c r="BG233" s="196">
        <f>IF(N233="zákl. přenesená",J233,0)</f>
        <v>0</v>
      </c>
      <c r="BH233" s="196">
        <f>IF(N233="sníž. přenesená",J233,0)</f>
        <v>0</v>
      </c>
      <c r="BI233" s="196">
        <f>IF(N233="nulová",J233,0)</f>
        <v>0</v>
      </c>
      <c r="BJ233" s="16" t="s">
        <v>14</v>
      </c>
      <c r="BK233" s="196">
        <f>ROUND(I233*H233,2)</f>
        <v>0</v>
      </c>
      <c r="BL233" s="16" t="s">
        <v>129</v>
      </c>
      <c r="BM233" s="195" t="s">
        <v>549</v>
      </c>
    </row>
    <row r="234" s="2" customFormat="1">
      <c r="A234" s="37"/>
      <c r="B234" s="38"/>
      <c r="C234" s="39"/>
      <c r="D234" s="197" t="s">
        <v>159</v>
      </c>
      <c r="E234" s="39"/>
      <c r="F234" s="198" t="s">
        <v>473</v>
      </c>
      <c r="G234" s="39"/>
      <c r="H234" s="39"/>
      <c r="I234" s="199"/>
      <c r="J234" s="39"/>
      <c r="K234" s="39"/>
      <c r="L234" s="43"/>
      <c r="M234" s="200"/>
      <c r="N234" s="201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159</v>
      </c>
      <c r="AU234" s="16" t="s">
        <v>71</v>
      </c>
    </row>
    <row r="235" s="2" customFormat="1" ht="78" customHeight="1">
      <c r="A235" s="37"/>
      <c r="B235" s="38"/>
      <c r="C235" s="184" t="s">
        <v>550</v>
      </c>
      <c r="D235" s="184" t="s">
        <v>124</v>
      </c>
      <c r="E235" s="185" t="s">
        <v>551</v>
      </c>
      <c r="F235" s="186" t="s">
        <v>552</v>
      </c>
      <c r="G235" s="187" t="s">
        <v>134</v>
      </c>
      <c r="H235" s="188">
        <v>150</v>
      </c>
      <c r="I235" s="189"/>
      <c r="J235" s="190">
        <f>ROUND(I235*H235,2)</f>
        <v>0</v>
      </c>
      <c r="K235" s="186" t="s">
        <v>128</v>
      </c>
      <c r="L235" s="43"/>
      <c r="M235" s="191" t="s">
        <v>19</v>
      </c>
      <c r="N235" s="192" t="s">
        <v>42</v>
      </c>
      <c r="O235" s="83"/>
      <c r="P235" s="193">
        <f>O235*H235</f>
        <v>0</v>
      </c>
      <c r="Q235" s="193">
        <v>0</v>
      </c>
      <c r="R235" s="193">
        <f>Q235*H235</f>
        <v>0</v>
      </c>
      <c r="S235" s="193">
        <v>0</v>
      </c>
      <c r="T235" s="194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95" t="s">
        <v>129</v>
      </c>
      <c r="AT235" s="195" t="s">
        <v>124</v>
      </c>
      <c r="AU235" s="195" t="s">
        <v>71</v>
      </c>
      <c r="AY235" s="16" t="s">
        <v>130</v>
      </c>
      <c r="BE235" s="196">
        <f>IF(N235="základní",J235,0)</f>
        <v>0</v>
      </c>
      <c r="BF235" s="196">
        <f>IF(N235="snížená",J235,0)</f>
        <v>0</v>
      </c>
      <c r="BG235" s="196">
        <f>IF(N235="zákl. přenesená",J235,0)</f>
        <v>0</v>
      </c>
      <c r="BH235" s="196">
        <f>IF(N235="sníž. přenesená",J235,0)</f>
        <v>0</v>
      </c>
      <c r="BI235" s="196">
        <f>IF(N235="nulová",J235,0)</f>
        <v>0</v>
      </c>
      <c r="BJ235" s="16" t="s">
        <v>14</v>
      </c>
      <c r="BK235" s="196">
        <f>ROUND(I235*H235,2)</f>
        <v>0</v>
      </c>
      <c r="BL235" s="16" t="s">
        <v>129</v>
      </c>
      <c r="BM235" s="195" t="s">
        <v>553</v>
      </c>
    </row>
    <row r="236" s="2" customFormat="1">
      <c r="A236" s="37"/>
      <c r="B236" s="38"/>
      <c r="C236" s="39"/>
      <c r="D236" s="197" t="s">
        <v>159</v>
      </c>
      <c r="E236" s="39"/>
      <c r="F236" s="198" t="s">
        <v>473</v>
      </c>
      <c r="G236" s="39"/>
      <c r="H236" s="39"/>
      <c r="I236" s="199"/>
      <c r="J236" s="39"/>
      <c r="K236" s="39"/>
      <c r="L236" s="43"/>
      <c r="M236" s="200"/>
      <c r="N236" s="201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159</v>
      </c>
      <c r="AU236" s="16" t="s">
        <v>71</v>
      </c>
    </row>
    <row r="237" s="2" customFormat="1" ht="78" customHeight="1">
      <c r="A237" s="37"/>
      <c r="B237" s="38"/>
      <c r="C237" s="184" t="s">
        <v>554</v>
      </c>
      <c r="D237" s="184" t="s">
        <v>124</v>
      </c>
      <c r="E237" s="185" t="s">
        <v>555</v>
      </c>
      <c r="F237" s="186" t="s">
        <v>556</v>
      </c>
      <c r="G237" s="187" t="s">
        <v>134</v>
      </c>
      <c r="H237" s="188">
        <v>6</v>
      </c>
      <c r="I237" s="189"/>
      <c r="J237" s="190">
        <f>ROUND(I237*H237,2)</f>
        <v>0</v>
      </c>
      <c r="K237" s="186" t="s">
        <v>128</v>
      </c>
      <c r="L237" s="43"/>
      <c r="M237" s="191" t="s">
        <v>19</v>
      </c>
      <c r="N237" s="192" t="s">
        <v>42</v>
      </c>
      <c r="O237" s="83"/>
      <c r="P237" s="193">
        <f>O237*H237</f>
        <v>0</v>
      </c>
      <c r="Q237" s="193">
        <v>0</v>
      </c>
      <c r="R237" s="193">
        <f>Q237*H237</f>
        <v>0</v>
      </c>
      <c r="S237" s="193">
        <v>0</v>
      </c>
      <c r="T237" s="194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95" t="s">
        <v>129</v>
      </c>
      <c r="AT237" s="195" t="s">
        <v>124</v>
      </c>
      <c r="AU237" s="195" t="s">
        <v>71</v>
      </c>
      <c r="AY237" s="16" t="s">
        <v>130</v>
      </c>
      <c r="BE237" s="196">
        <f>IF(N237="základní",J237,0)</f>
        <v>0</v>
      </c>
      <c r="BF237" s="196">
        <f>IF(N237="snížená",J237,0)</f>
        <v>0</v>
      </c>
      <c r="BG237" s="196">
        <f>IF(N237="zákl. přenesená",J237,0)</f>
        <v>0</v>
      </c>
      <c r="BH237" s="196">
        <f>IF(N237="sníž. přenesená",J237,0)</f>
        <v>0</v>
      </c>
      <c r="BI237" s="196">
        <f>IF(N237="nulová",J237,0)</f>
        <v>0</v>
      </c>
      <c r="BJ237" s="16" t="s">
        <v>14</v>
      </c>
      <c r="BK237" s="196">
        <f>ROUND(I237*H237,2)</f>
        <v>0</v>
      </c>
      <c r="BL237" s="16" t="s">
        <v>129</v>
      </c>
      <c r="BM237" s="195" t="s">
        <v>557</v>
      </c>
    </row>
    <row r="238" s="2" customFormat="1">
      <c r="A238" s="37"/>
      <c r="B238" s="38"/>
      <c r="C238" s="39"/>
      <c r="D238" s="197" t="s">
        <v>159</v>
      </c>
      <c r="E238" s="39"/>
      <c r="F238" s="198" t="s">
        <v>473</v>
      </c>
      <c r="G238" s="39"/>
      <c r="H238" s="39"/>
      <c r="I238" s="199"/>
      <c r="J238" s="39"/>
      <c r="K238" s="39"/>
      <c r="L238" s="43"/>
      <c r="M238" s="200"/>
      <c r="N238" s="201"/>
      <c r="O238" s="83"/>
      <c r="P238" s="83"/>
      <c r="Q238" s="83"/>
      <c r="R238" s="83"/>
      <c r="S238" s="83"/>
      <c r="T238" s="84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159</v>
      </c>
      <c r="AU238" s="16" t="s">
        <v>71</v>
      </c>
    </row>
    <row r="239" s="2" customFormat="1" ht="78" customHeight="1">
      <c r="A239" s="37"/>
      <c r="B239" s="38"/>
      <c r="C239" s="184" t="s">
        <v>558</v>
      </c>
      <c r="D239" s="184" t="s">
        <v>124</v>
      </c>
      <c r="E239" s="185" t="s">
        <v>559</v>
      </c>
      <c r="F239" s="186" t="s">
        <v>560</v>
      </c>
      <c r="G239" s="187" t="s">
        <v>134</v>
      </c>
      <c r="H239" s="188">
        <v>6</v>
      </c>
      <c r="I239" s="189"/>
      <c r="J239" s="190">
        <f>ROUND(I239*H239,2)</f>
        <v>0</v>
      </c>
      <c r="K239" s="186" t="s">
        <v>128</v>
      </c>
      <c r="L239" s="43"/>
      <c r="M239" s="191" t="s">
        <v>19</v>
      </c>
      <c r="N239" s="192" t="s">
        <v>42</v>
      </c>
      <c r="O239" s="83"/>
      <c r="P239" s="193">
        <f>O239*H239</f>
        <v>0</v>
      </c>
      <c r="Q239" s="193">
        <v>0</v>
      </c>
      <c r="R239" s="193">
        <f>Q239*H239</f>
        <v>0</v>
      </c>
      <c r="S239" s="193">
        <v>0</v>
      </c>
      <c r="T239" s="194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95" t="s">
        <v>129</v>
      </c>
      <c r="AT239" s="195" t="s">
        <v>124</v>
      </c>
      <c r="AU239" s="195" t="s">
        <v>71</v>
      </c>
      <c r="AY239" s="16" t="s">
        <v>130</v>
      </c>
      <c r="BE239" s="196">
        <f>IF(N239="základní",J239,0)</f>
        <v>0</v>
      </c>
      <c r="BF239" s="196">
        <f>IF(N239="snížená",J239,0)</f>
        <v>0</v>
      </c>
      <c r="BG239" s="196">
        <f>IF(N239="zákl. přenesená",J239,0)</f>
        <v>0</v>
      </c>
      <c r="BH239" s="196">
        <f>IF(N239="sníž. přenesená",J239,0)</f>
        <v>0</v>
      </c>
      <c r="BI239" s="196">
        <f>IF(N239="nulová",J239,0)</f>
        <v>0</v>
      </c>
      <c r="BJ239" s="16" t="s">
        <v>14</v>
      </c>
      <c r="BK239" s="196">
        <f>ROUND(I239*H239,2)</f>
        <v>0</v>
      </c>
      <c r="BL239" s="16" t="s">
        <v>129</v>
      </c>
      <c r="BM239" s="195" t="s">
        <v>561</v>
      </c>
    </row>
    <row r="240" s="2" customFormat="1">
      <c r="A240" s="37"/>
      <c r="B240" s="38"/>
      <c r="C240" s="39"/>
      <c r="D240" s="197" t="s">
        <v>159</v>
      </c>
      <c r="E240" s="39"/>
      <c r="F240" s="198" t="s">
        <v>473</v>
      </c>
      <c r="G240" s="39"/>
      <c r="H240" s="39"/>
      <c r="I240" s="199"/>
      <c r="J240" s="39"/>
      <c r="K240" s="39"/>
      <c r="L240" s="43"/>
      <c r="M240" s="200"/>
      <c r="N240" s="201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159</v>
      </c>
      <c r="AU240" s="16" t="s">
        <v>71</v>
      </c>
    </row>
    <row r="241" s="2" customFormat="1" ht="78" customHeight="1">
      <c r="A241" s="37"/>
      <c r="B241" s="38"/>
      <c r="C241" s="184" t="s">
        <v>562</v>
      </c>
      <c r="D241" s="184" t="s">
        <v>124</v>
      </c>
      <c r="E241" s="185" t="s">
        <v>563</v>
      </c>
      <c r="F241" s="186" t="s">
        <v>564</v>
      </c>
      <c r="G241" s="187" t="s">
        <v>134</v>
      </c>
      <c r="H241" s="188">
        <v>6</v>
      </c>
      <c r="I241" s="189"/>
      <c r="J241" s="190">
        <f>ROUND(I241*H241,2)</f>
        <v>0</v>
      </c>
      <c r="K241" s="186" t="s">
        <v>128</v>
      </c>
      <c r="L241" s="43"/>
      <c r="M241" s="191" t="s">
        <v>19</v>
      </c>
      <c r="N241" s="192" t="s">
        <v>42</v>
      </c>
      <c r="O241" s="83"/>
      <c r="P241" s="193">
        <f>O241*H241</f>
        <v>0</v>
      </c>
      <c r="Q241" s="193">
        <v>0</v>
      </c>
      <c r="R241" s="193">
        <f>Q241*H241</f>
        <v>0</v>
      </c>
      <c r="S241" s="193">
        <v>0</v>
      </c>
      <c r="T241" s="194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5" t="s">
        <v>129</v>
      </c>
      <c r="AT241" s="195" t="s">
        <v>124</v>
      </c>
      <c r="AU241" s="195" t="s">
        <v>71</v>
      </c>
      <c r="AY241" s="16" t="s">
        <v>130</v>
      </c>
      <c r="BE241" s="196">
        <f>IF(N241="základní",J241,0)</f>
        <v>0</v>
      </c>
      <c r="BF241" s="196">
        <f>IF(N241="snížená",J241,0)</f>
        <v>0</v>
      </c>
      <c r="BG241" s="196">
        <f>IF(N241="zákl. přenesená",J241,0)</f>
        <v>0</v>
      </c>
      <c r="BH241" s="196">
        <f>IF(N241="sníž. přenesená",J241,0)</f>
        <v>0</v>
      </c>
      <c r="BI241" s="196">
        <f>IF(N241="nulová",J241,0)</f>
        <v>0</v>
      </c>
      <c r="BJ241" s="16" t="s">
        <v>14</v>
      </c>
      <c r="BK241" s="196">
        <f>ROUND(I241*H241,2)</f>
        <v>0</v>
      </c>
      <c r="BL241" s="16" t="s">
        <v>129</v>
      </c>
      <c r="BM241" s="195" t="s">
        <v>565</v>
      </c>
    </row>
    <row r="242" s="2" customFormat="1">
      <c r="A242" s="37"/>
      <c r="B242" s="38"/>
      <c r="C242" s="39"/>
      <c r="D242" s="197" t="s">
        <v>159</v>
      </c>
      <c r="E242" s="39"/>
      <c r="F242" s="198" t="s">
        <v>473</v>
      </c>
      <c r="G242" s="39"/>
      <c r="H242" s="39"/>
      <c r="I242" s="199"/>
      <c r="J242" s="39"/>
      <c r="K242" s="39"/>
      <c r="L242" s="43"/>
      <c r="M242" s="200"/>
      <c r="N242" s="201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159</v>
      </c>
      <c r="AU242" s="16" t="s">
        <v>71</v>
      </c>
    </row>
    <row r="243" s="2" customFormat="1" ht="90" customHeight="1">
      <c r="A243" s="37"/>
      <c r="B243" s="38"/>
      <c r="C243" s="184" t="s">
        <v>566</v>
      </c>
      <c r="D243" s="184" t="s">
        <v>124</v>
      </c>
      <c r="E243" s="185" t="s">
        <v>567</v>
      </c>
      <c r="F243" s="186" t="s">
        <v>568</v>
      </c>
      <c r="G243" s="187" t="s">
        <v>134</v>
      </c>
      <c r="H243" s="188">
        <v>500</v>
      </c>
      <c r="I243" s="189"/>
      <c r="J243" s="190">
        <f>ROUND(I243*H243,2)</f>
        <v>0</v>
      </c>
      <c r="K243" s="186" t="s">
        <v>128</v>
      </c>
      <c r="L243" s="43"/>
      <c r="M243" s="191" t="s">
        <v>19</v>
      </c>
      <c r="N243" s="192" t="s">
        <v>42</v>
      </c>
      <c r="O243" s="83"/>
      <c r="P243" s="193">
        <f>O243*H243</f>
        <v>0</v>
      </c>
      <c r="Q243" s="193">
        <v>0</v>
      </c>
      <c r="R243" s="193">
        <f>Q243*H243</f>
        <v>0</v>
      </c>
      <c r="S243" s="193">
        <v>0</v>
      </c>
      <c r="T243" s="194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95" t="s">
        <v>129</v>
      </c>
      <c r="AT243" s="195" t="s">
        <v>124</v>
      </c>
      <c r="AU243" s="195" t="s">
        <v>71</v>
      </c>
      <c r="AY243" s="16" t="s">
        <v>130</v>
      </c>
      <c r="BE243" s="196">
        <f>IF(N243="základní",J243,0)</f>
        <v>0</v>
      </c>
      <c r="BF243" s="196">
        <f>IF(N243="snížená",J243,0)</f>
        <v>0</v>
      </c>
      <c r="BG243" s="196">
        <f>IF(N243="zákl. přenesená",J243,0)</f>
        <v>0</v>
      </c>
      <c r="BH243" s="196">
        <f>IF(N243="sníž. přenesená",J243,0)</f>
        <v>0</v>
      </c>
      <c r="BI243" s="196">
        <f>IF(N243="nulová",J243,0)</f>
        <v>0</v>
      </c>
      <c r="BJ243" s="16" t="s">
        <v>14</v>
      </c>
      <c r="BK243" s="196">
        <f>ROUND(I243*H243,2)</f>
        <v>0</v>
      </c>
      <c r="BL243" s="16" t="s">
        <v>129</v>
      </c>
      <c r="BM243" s="195" t="s">
        <v>569</v>
      </c>
    </row>
    <row r="244" s="2" customFormat="1">
      <c r="A244" s="37"/>
      <c r="B244" s="38"/>
      <c r="C244" s="39"/>
      <c r="D244" s="197" t="s">
        <v>159</v>
      </c>
      <c r="E244" s="39"/>
      <c r="F244" s="198" t="s">
        <v>473</v>
      </c>
      <c r="G244" s="39"/>
      <c r="H244" s="39"/>
      <c r="I244" s="199"/>
      <c r="J244" s="39"/>
      <c r="K244" s="39"/>
      <c r="L244" s="43"/>
      <c r="M244" s="200"/>
      <c r="N244" s="201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159</v>
      </c>
      <c r="AU244" s="16" t="s">
        <v>71</v>
      </c>
    </row>
    <row r="245" s="2" customFormat="1" ht="90" customHeight="1">
      <c r="A245" s="37"/>
      <c r="B245" s="38"/>
      <c r="C245" s="184" t="s">
        <v>570</v>
      </c>
      <c r="D245" s="184" t="s">
        <v>124</v>
      </c>
      <c r="E245" s="185" t="s">
        <v>571</v>
      </c>
      <c r="F245" s="186" t="s">
        <v>572</v>
      </c>
      <c r="G245" s="187" t="s">
        <v>134</v>
      </c>
      <c r="H245" s="188">
        <v>500</v>
      </c>
      <c r="I245" s="189"/>
      <c r="J245" s="190">
        <f>ROUND(I245*H245,2)</f>
        <v>0</v>
      </c>
      <c r="K245" s="186" t="s">
        <v>128</v>
      </c>
      <c r="L245" s="43"/>
      <c r="M245" s="191" t="s">
        <v>19</v>
      </c>
      <c r="N245" s="192" t="s">
        <v>42</v>
      </c>
      <c r="O245" s="83"/>
      <c r="P245" s="193">
        <f>O245*H245</f>
        <v>0</v>
      </c>
      <c r="Q245" s="193">
        <v>0</v>
      </c>
      <c r="R245" s="193">
        <f>Q245*H245</f>
        <v>0</v>
      </c>
      <c r="S245" s="193">
        <v>0</v>
      </c>
      <c r="T245" s="194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95" t="s">
        <v>129</v>
      </c>
      <c r="AT245" s="195" t="s">
        <v>124</v>
      </c>
      <c r="AU245" s="195" t="s">
        <v>71</v>
      </c>
      <c r="AY245" s="16" t="s">
        <v>130</v>
      </c>
      <c r="BE245" s="196">
        <f>IF(N245="základní",J245,0)</f>
        <v>0</v>
      </c>
      <c r="BF245" s="196">
        <f>IF(N245="snížená",J245,0)</f>
        <v>0</v>
      </c>
      <c r="BG245" s="196">
        <f>IF(N245="zákl. přenesená",J245,0)</f>
        <v>0</v>
      </c>
      <c r="BH245" s="196">
        <f>IF(N245="sníž. přenesená",J245,0)</f>
        <v>0</v>
      </c>
      <c r="BI245" s="196">
        <f>IF(N245="nulová",J245,0)</f>
        <v>0</v>
      </c>
      <c r="BJ245" s="16" t="s">
        <v>14</v>
      </c>
      <c r="BK245" s="196">
        <f>ROUND(I245*H245,2)</f>
        <v>0</v>
      </c>
      <c r="BL245" s="16" t="s">
        <v>129</v>
      </c>
      <c r="BM245" s="195" t="s">
        <v>573</v>
      </c>
    </row>
    <row r="246" s="2" customFormat="1">
      <c r="A246" s="37"/>
      <c r="B246" s="38"/>
      <c r="C246" s="39"/>
      <c r="D246" s="197" t="s">
        <v>159</v>
      </c>
      <c r="E246" s="39"/>
      <c r="F246" s="198" t="s">
        <v>473</v>
      </c>
      <c r="G246" s="39"/>
      <c r="H246" s="39"/>
      <c r="I246" s="199"/>
      <c r="J246" s="39"/>
      <c r="K246" s="39"/>
      <c r="L246" s="43"/>
      <c r="M246" s="200"/>
      <c r="N246" s="201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159</v>
      </c>
      <c r="AU246" s="16" t="s">
        <v>71</v>
      </c>
    </row>
    <row r="247" s="2" customFormat="1" ht="90" customHeight="1">
      <c r="A247" s="37"/>
      <c r="B247" s="38"/>
      <c r="C247" s="184" t="s">
        <v>574</v>
      </c>
      <c r="D247" s="184" t="s">
        <v>124</v>
      </c>
      <c r="E247" s="185" t="s">
        <v>575</v>
      </c>
      <c r="F247" s="186" t="s">
        <v>576</v>
      </c>
      <c r="G247" s="187" t="s">
        <v>134</v>
      </c>
      <c r="H247" s="188">
        <v>500</v>
      </c>
      <c r="I247" s="189"/>
      <c r="J247" s="190">
        <f>ROUND(I247*H247,2)</f>
        <v>0</v>
      </c>
      <c r="K247" s="186" t="s">
        <v>128</v>
      </c>
      <c r="L247" s="43"/>
      <c r="M247" s="191" t="s">
        <v>19</v>
      </c>
      <c r="N247" s="192" t="s">
        <v>42</v>
      </c>
      <c r="O247" s="83"/>
      <c r="P247" s="193">
        <f>O247*H247</f>
        <v>0</v>
      </c>
      <c r="Q247" s="193">
        <v>0</v>
      </c>
      <c r="R247" s="193">
        <f>Q247*H247</f>
        <v>0</v>
      </c>
      <c r="S247" s="193">
        <v>0</v>
      </c>
      <c r="T247" s="194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95" t="s">
        <v>129</v>
      </c>
      <c r="AT247" s="195" t="s">
        <v>124</v>
      </c>
      <c r="AU247" s="195" t="s">
        <v>71</v>
      </c>
      <c r="AY247" s="16" t="s">
        <v>130</v>
      </c>
      <c r="BE247" s="196">
        <f>IF(N247="základní",J247,0)</f>
        <v>0</v>
      </c>
      <c r="BF247" s="196">
        <f>IF(N247="snížená",J247,0)</f>
        <v>0</v>
      </c>
      <c r="BG247" s="196">
        <f>IF(N247="zákl. přenesená",J247,0)</f>
        <v>0</v>
      </c>
      <c r="BH247" s="196">
        <f>IF(N247="sníž. přenesená",J247,0)</f>
        <v>0</v>
      </c>
      <c r="BI247" s="196">
        <f>IF(N247="nulová",J247,0)</f>
        <v>0</v>
      </c>
      <c r="BJ247" s="16" t="s">
        <v>14</v>
      </c>
      <c r="BK247" s="196">
        <f>ROUND(I247*H247,2)</f>
        <v>0</v>
      </c>
      <c r="BL247" s="16" t="s">
        <v>129</v>
      </c>
      <c r="BM247" s="195" t="s">
        <v>577</v>
      </c>
    </row>
    <row r="248" s="2" customFormat="1">
      <c r="A248" s="37"/>
      <c r="B248" s="38"/>
      <c r="C248" s="39"/>
      <c r="D248" s="197" t="s">
        <v>159</v>
      </c>
      <c r="E248" s="39"/>
      <c r="F248" s="198" t="s">
        <v>473</v>
      </c>
      <c r="G248" s="39"/>
      <c r="H248" s="39"/>
      <c r="I248" s="199"/>
      <c r="J248" s="39"/>
      <c r="K248" s="39"/>
      <c r="L248" s="43"/>
      <c r="M248" s="200"/>
      <c r="N248" s="201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159</v>
      </c>
      <c r="AU248" s="16" t="s">
        <v>71</v>
      </c>
    </row>
    <row r="249" s="2" customFormat="1" ht="90" customHeight="1">
      <c r="A249" s="37"/>
      <c r="B249" s="38"/>
      <c r="C249" s="184" t="s">
        <v>578</v>
      </c>
      <c r="D249" s="184" t="s">
        <v>124</v>
      </c>
      <c r="E249" s="185" t="s">
        <v>579</v>
      </c>
      <c r="F249" s="186" t="s">
        <v>580</v>
      </c>
      <c r="G249" s="187" t="s">
        <v>134</v>
      </c>
      <c r="H249" s="188">
        <v>200</v>
      </c>
      <c r="I249" s="189"/>
      <c r="J249" s="190">
        <f>ROUND(I249*H249,2)</f>
        <v>0</v>
      </c>
      <c r="K249" s="186" t="s">
        <v>128</v>
      </c>
      <c r="L249" s="43"/>
      <c r="M249" s="191" t="s">
        <v>19</v>
      </c>
      <c r="N249" s="192" t="s">
        <v>42</v>
      </c>
      <c r="O249" s="83"/>
      <c r="P249" s="193">
        <f>O249*H249</f>
        <v>0</v>
      </c>
      <c r="Q249" s="193">
        <v>0</v>
      </c>
      <c r="R249" s="193">
        <f>Q249*H249</f>
        <v>0</v>
      </c>
      <c r="S249" s="193">
        <v>0</v>
      </c>
      <c r="T249" s="194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95" t="s">
        <v>129</v>
      </c>
      <c r="AT249" s="195" t="s">
        <v>124</v>
      </c>
      <c r="AU249" s="195" t="s">
        <v>71</v>
      </c>
      <c r="AY249" s="16" t="s">
        <v>130</v>
      </c>
      <c r="BE249" s="196">
        <f>IF(N249="základní",J249,0)</f>
        <v>0</v>
      </c>
      <c r="BF249" s="196">
        <f>IF(N249="snížená",J249,0)</f>
        <v>0</v>
      </c>
      <c r="BG249" s="196">
        <f>IF(N249="zákl. přenesená",J249,0)</f>
        <v>0</v>
      </c>
      <c r="BH249" s="196">
        <f>IF(N249="sníž. přenesená",J249,0)</f>
        <v>0</v>
      </c>
      <c r="BI249" s="196">
        <f>IF(N249="nulová",J249,0)</f>
        <v>0</v>
      </c>
      <c r="BJ249" s="16" t="s">
        <v>14</v>
      </c>
      <c r="BK249" s="196">
        <f>ROUND(I249*H249,2)</f>
        <v>0</v>
      </c>
      <c r="BL249" s="16" t="s">
        <v>129</v>
      </c>
      <c r="BM249" s="195" t="s">
        <v>581</v>
      </c>
    </row>
    <row r="250" s="2" customFormat="1">
      <c r="A250" s="37"/>
      <c r="B250" s="38"/>
      <c r="C250" s="39"/>
      <c r="D250" s="197" t="s">
        <v>159</v>
      </c>
      <c r="E250" s="39"/>
      <c r="F250" s="198" t="s">
        <v>473</v>
      </c>
      <c r="G250" s="39"/>
      <c r="H250" s="39"/>
      <c r="I250" s="199"/>
      <c r="J250" s="39"/>
      <c r="K250" s="39"/>
      <c r="L250" s="43"/>
      <c r="M250" s="200"/>
      <c r="N250" s="201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159</v>
      </c>
      <c r="AU250" s="16" t="s">
        <v>71</v>
      </c>
    </row>
    <row r="251" s="2" customFormat="1" ht="90" customHeight="1">
      <c r="A251" s="37"/>
      <c r="B251" s="38"/>
      <c r="C251" s="184" t="s">
        <v>582</v>
      </c>
      <c r="D251" s="184" t="s">
        <v>124</v>
      </c>
      <c r="E251" s="185" t="s">
        <v>583</v>
      </c>
      <c r="F251" s="186" t="s">
        <v>584</v>
      </c>
      <c r="G251" s="187" t="s">
        <v>134</v>
      </c>
      <c r="H251" s="188">
        <v>100</v>
      </c>
      <c r="I251" s="189"/>
      <c r="J251" s="190">
        <f>ROUND(I251*H251,2)</f>
        <v>0</v>
      </c>
      <c r="K251" s="186" t="s">
        <v>128</v>
      </c>
      <c r="L251" s="43"/>
      <c r="M251" s="191" t="s">
        <v>19</v>
      </c>
      <c r="N251" s="192" t="s">
        <v>42</v>
      </c>
      <c r="O251" s="83"/>
      <c r="P251" s="193">
        <f>O251*H251</f>
        <v>0</v>
      </c>
      <c r="Q251" s="193">
        <v>0</v>
      </c>
      <c r="R251" s="193">
        <f>Q251*H251</f>
        <v>0</v>
      </c>
      <c r="S251" s="193">
        <v>0</v>
      </c>
      <c r="T251" s="194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95" t="s">
        <v>129</v>
      </c>
      <c r="AT251" s="195" t="s">
        <v>124</v>
      </c>
      <c r="AU251" s="195" t="s">
        <v>71</v>
      </c>
      <c r="AY251" s="16" t="s">
        <v>130</v>
      </c>
      <c r="BE251" s="196">
        <f>IF(N251="základní",J251,0)</f>
        <v>0</v>
      </c>
      <c r="BF251" s="196">
        <f>IF(N251="snížená",J251,0)</f>
        <v>0</v>
      </c>
      <c r="BG251" s="196">
        <f>IF(N251="zákl. přenesená",J251,0)</f>
        <v>0</v>
      </c>
      <c r="BH251" s="196">
        <f>IF(N251="sníž. přenesená",J251,0)</f>
        <v>0</v>
      </c>
      <c r="BI251" s="196">
        <f>IF(N251="nulová",J251,0)</f>
        <v>0</v>
      </c>
      <c r="BJ251" s="16" t="s">
        <v>14</v>
      </c>
      <c r="BK251" s="196">
        <f>ROUND(I251*H251,2)</f>
        <v>0</v>
      </c>
      <c r="BL251" s="16" t="s">
        <v>129</v>
      </c>
      <c r="BM251" s="195" t="s">
        <v>585</v>
      </c>
    </row>
    <row r="252" s="2" customFormat="1">
      <c r="A252" s="37"/>
      <c r="B252" s="38"/>
      <c r="C252" s="39"/>
      <c r="D252" s="197" t="s">
        <v>159</v>
      </c>
      <c r="E252" s="39"/>
      <c r="F252" s="198" t="s">
        <v>473</v>
      </c>
      <c r="G252" s="39"/>
      <c r="H252" s="39"/>
      <c r="I252" s="199"/>
      <c r="J252" s="39"/>
      <c r="K252" s="39"/>
      <c r="L252" s="43"/>
      <c r="M252" s="200"/>
      <c r="N252" s="201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159</v>
      </c>
      <c r="AU252" s="16" t="s">
        <v>71</v>
      </c>
    </row>
    <row r="253" s="2" customFormat="1" ht="90" customHeight="1">
      <c r="A253" s="37"/>
      <c r="B253" s="38"/>
      <c r="C253" s="184" t="s">
        <v>586</v>
      </c>
      <c r="D253" s="184" t="s">
        <v>124</v>
      </c>
      <c r="E253" s="185" t="s">
        <v>587</v>
      </c>
      <c r="F253" s="186" t="s">
        <v>588</v>
      </c>
      <c r="G253" s="187" t="s">
        <v>134</v>
      </c>
      <c r="H253" s="188">
        <v>10</v>
      </c>
      <c r="I253" s="189"/>
      <c r="J253" s="190">
        <f>ROUND(I253*H253,2)</f>
        <v>0</v>
      </c>
      <c r="K253" s="186" t="s">
        <v>128</v>
      </c>
      <c r="L253" s="43"/>
      <c r="M253" s="191" t="s">
        <v>19</v>
      </c>
      <c r="N253" s="192" t="s">
        <v>42</v>
      </c>
      <c r="O253" s="83"/>
      <c r="P253" s="193">
        <f>O253*H253</f>
        <v>0</v>
      </c>
      <c r="Q253" s="193">
        <v>0</v>
      </c>
      <c r="R253" s="193">
        <f>Q253*H253</f>
        <v>0</v>
      </c>
      <c r="S253" s="193">
        <v>0</v>
      </c>
      <c r="T253" s="194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95" t="s">
        <v>129</v>
      </c>
      <c r="AT253" s="195" t="s">
        <v>124</v>
      </c>
      <c r="AU253" s="195" t="s">
        <v>71</v>
      </c>
      <c r="AY253" s="16" t="s">
        <v>130</v>
      </c>
      <c r="BE253" s="196">
        <f>IF(N253="základní",J253,0)</f>
        <v>0</v>
      </c>
      <c r="BF253" s="196">
        <f>IF(N253="snížená",J253,0)</f>
        <v>0</v>
      </c>
      <c r="BG253" s="196">
        <f>IF(N253="zákl. přenesená",J253,0)</f>
        <v>0</v>
      </c>
      <c r="BH253" s="196">
        <f>IF(N253="sníž. přenesená",J253,0)</f>
        <v>0</v>
      </c>
      <c r="BI253" s="196">
        <f>IF(N253="nulová",J253,0)</f>
        <v>0</v>
      </c>
      <c r="BJ253" s="16" t="s">
        <v>14</v>
      </c>
      <c r="BK253" s="196">
        <f>ROUND(I253*H253,2)</f>
        <v>0</v>
      </c>
      <c r="BL253" s="16" t="s">
        <v>129</v>
      </c>
      <c r="BM253" s="195" t="s">
        <v>589</v>
      </c>
    </row>
    <row r="254" s="2" customFormat="1">
      <c r="A254" s="37"/>
      <c r="B254" s="38"/>
      <c r="C254" s="39"/>
      <c r="D254" s="197" t="s">
        <v>159</v>
      </c>
      <c r="E254" s="39"/>
      <c r="F254" s="198" t="s">
        <v>473</v>
      </c>
      <c r="G254" s="39"/>
      <c r="H254" s="39"/>
      <c r="I254" s="199"/>
      <c r="J254" s="39"/>
      <c r="K254" s="39"/>
      <c r="L254" s="43"/>
      <c r="M254" s="200"/>
      <c r="N254" s="201"/>
      <c r="O254" s="83"/>
      <c r="P254" s="83"/>
      <c r="Q254" s="83"/>
      <c r="R254" s="83"/>
      <c r="S254" s="83"/>
      <c r="T254" s="84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159</v>
      </c>
      <c r="AU254" s="16" t="s">
        <v>71</v>
      </c>
    </row>
    <row r="255" s="2" customFormat="1" ht="90" customHeight="1">
      <c r="A255" s="37"/>
      <c r="B255" s="38"/>
      <c r="C255" s="184" t="s">
        <v>590</v>
      </c>
      <c r="D255" s="184" t="s">
        <v>124</v>
      </c>
      <c r="E255" s="185" t="s">
        <v>591</v>
      </c>
      <c r="F255" s="186" t="s">
        <v>592</v>
      </c>
      <c r="G255" s="187" t="s">
        <v>134</v>
      </c>
      <c r="H255" s="188">
        <v>300</v>
      </c>
      <c r="I255" s="189"/>
      <c r="J255" s="190">
        <f>ROUND(I255*H255,2)</f>
        <v>0</v>
      </c>
      <c r="K255" s="186" t="s">
        <v>128</v>
      </c>
      <c r="L255" s="43"/>
      <c r="M255" s="191" t="s">
        <v>19</v>
      </c>
      <c r="N255" s="192" t="s">
        <v>42</v>
      </c>
      <c r="O255" s="83"/>
      <c r="P255" s="193">
        <f>O255*H255</f>
        <v>0</v>
      </c>
      <c r="Q255" s="193">
        <v>0</v>
      </c>
      <c r="R255" s="193">
        <f>Q255*H255</f>
        <v>0</v>
      </c>
      <c r="S255" s="193">
        <v>0</v>
      </c>
      <c r="T255" s="194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95" t="s">
        <v>129</v>
      </c>
      <c r="AT255" s="195" t="s">
        <v>124</v>
      </c>
      <c r="AU255" s="195" t="s">
        <v>71</v>
      </c>
      <c r="AY255" s="16" t="s">
        <v>130</v>
      </c>
      <c r="BE255" s="196">
        <f>IF(N255="základní",J255,0)</f>
        <v>0</v>
      </c>
      <c r="BF255" s="196">
        <f>IF(N255="snížená",J255,0)</f>
        <v>0</v>
      </c>
      <c r="BG255" s="196">
        <f>IF(N255="zákl. přenesená",J255,0)</f>
        <v>0</v>
      </c>
      <c r="BH255" s="196">
        <f>IF(N255="sníž. přenesená",J255,0)</f>
        <v>0</v>
      </c>
      <c r="BI255" s="196">
        <f>IF(N255="nulová",J255,0)</f>
        <v>0</v>
      </c>
      <c r="BJ255" s="16" t="s">
        <v>14</v>
      </c>
      <c r="BK255" s="196">
        <f>ROUND(I255*H255,2)</f>
        <v>0</v>
      </c>
      <c r="BL255" s="16" t="s">
        <v>129</v>
      </c>
      <c r="BM255" s="195" t="s">
        <v>593</v>
      </c>
    </row>
    <row r="256" s="2" customFormat="1">
      <c r="A256" s="37"/>
      <c r="B256" s="38"/>
      <c r="C256" s="39"/>
      <c r="D256" s="197" t="s">
        <v>159</v>
      </c>
      <c r="E256" s="39"/>
      <c r="F256" s="198" t="s">
        <v>473</v>
      </c>
      <c r="G256" s="39"/>
      <c r="H256" s="39"/>
      <c r="I256" s="199"/>
      <c r="J256" s="39"/>
      <c r="K256" s="39"/>
      <c r="L256" s="43"/>
      <c r="M256" s="200"/>
      <c r="N256" s="201"/>
      <c r="O256" s="83"/>
      <c r="P256" s="83"/>
      <c r="Q256" s="83"/>
      <c r="R256" s="83"/>
      <c r="S256" s="83"/>
      <c r="T256" s="84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159</v>
      </c>
      <c r="AU256" s="16" t="s">
        <v>71</v>
      </c>
    </row>
    <row r="257" s="2" customFormat="1" ht="90" customHeight="1">
      <c r="A257" s="37"/>
      <c r="B257" s="38"/>
      <c r="C257" s="184" t="s">
        <v>594</v>
      </c>
      <c r="D257" s="184" t="s">
        <v>124</v>
      </c>
      <c r="E257" s="185" t="s">
        <v>595</v>
      </c>
      <c r="F257" s="186" t="s">
        <v>596</v>
      </c>
      <c r="G257" s="187" t="s">
        <v>134</v>
      </c>
      <c r="H257" s="188">
        <v>300</v>
      </c>
      <c r="I257" s="189"/>
      <c r="J257" s="190">
        <f>ROUND(I257*H257,2)</f>
        <v>0</v>
      </c>
      <c r="K257" s="186" t="s">
        <v>128</v>
      </c>
      <c r="L257" s="43"/>
      <c r="M257" s="191" t="s">
        <v>19</v>
      </c>
      <c r="N257" s="192" t="s">
        <v>42</v>
      </c>
      <c r="O257" s="83"/>
      <c r="P257" s="193">
        <f>O257*H257</f>
        <v>0</v>
      </c>
      <c r="Q257" s="193">
        <v>0</v>
      </c>
      <c r="R257" s="193">
        <f>Q257*H257</f>
        <v>0</v>
      </c>
      <c r="S257" s="193">
        <v>0</v>
      </c>
      <c r="T257" s="194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95" t="s">
        <v>129</v>
      </c>
      <c r="AT257" s="195" t="s">
        <v>124</v>
      </c>
      <c r="AU257" s="195" t="s">
        <v>71</v>
      </c>
      <c r="AY257" s="16" t="s">
        <v>130</v>
      </c>
      <c r="BE257" s="196">
        <f>IF(N257="základní",J257,0)</f>
        <v>0</v>
      </c>
      <c r="BF257" s="196">
        <f>IF(N257="snížená",J257,0)</f>
        <v>0</v>
      </c>
      <c r="BG257" s="196">
        <f>IF(N257="zákl. přenesená",J257,0)</f>
        <v>0</v>
      </c>
      <c r="BH257" s="196">
        <f>IF(N257="sníž. přenesená",J257,0)</f>
        <v>0</v>
      </c>
      <c r="BI257" s="196">
        <f>IF(N257="nulová",J257,0)</f>
        <v>0</v>
      </c>
      <c r="BJ257" s="16" t="s">
        <v>14</v>
      </c>
      <c r="BK257" s="196">
        <f>ROUND(I257*H257,2)</f>
        <v>0</v>
      </c>
      <c r="BL257" s="16" t="s">
        <v>129</v>
      </c>
      <c r="BM257" s="195" t="s">
        <v>597</v>
      </c>
    </row>
    <row r="258" s="2" customFormat="1">
      <c r="A258" s="37"/>
      <c r="B258" s="38"/>
      <c r="C258" s="39"/>
      <c r="D258" s="197" t="s">
        <v>159</v>
      </c>
      <c r="E258" s="39"/>
      <c r="F258" s="198" t="s">
        <v>473</v>
      </c>
      <c r="G258" s="39"/>
      <c r="H258" s="39"/>
      <c r="I258" s="199"/>
      <c r="J258" s="39"/>
      <c r="K258" s="39"/>
      <c r="L258" s="43"/>
      <c r="M258" s="200"/>
      <c r="N258" s="201"/>
      <c r="O258" s="83"/>
      <c r="P258" s="83"/>
      <c r="Q258" s="83"/>
      <c r="R258" s="83"/>
      <c r="S258" s="83"/>
      <c r="T258" s="84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159</v>
      </c>
      <c r="AU258" s="16" t="s">
        <v>71</v>
      </c>
    </row>
    <row r="259" s="2" customFormat="1" ht="90" customHeight="1">
      <c r="A259" s="37"/>
      <c r="B259" s="38"/>
      <c r="C259" s="184" t="s">
        <v>598</v>
      </c>
      <c r="D259" s="184" t="s">
        <v>124</v>
      </c>
      <c r="E259" s="185" t="s">
        <v>599</v>
      </c>
      <c r="F259" s="186" t="s">
        <v>600</v>
      </c>
      <c r="G259" s="187" t="s">
        <v>134</v>
      </c>
      <c r="H259" s="188">
        <v>1</v>
      </c>
      <c r="I259" s="189"/>
      <c r="J259" s="190">
        <f>ROUND(I259*H259,2)</f>
        <v>0</v>
      </c>
      <c r="K259" s="186" t="s">
        <v>128</v>
      </c>
      <c r="L259" s="43"/>
      <c r="M259" s="191" t="s">
        <v>19</v>
      </c>
      <c r="N259" s="192" t="s">
        <v>42</v>
      </c>
      <c r="O259" s="83"/>
      <c r="P259" s="193">
        <f>O259*H259</f>
        <v>0</v>
      </c>
      <c r="Q259" s="193">
        <v>0</v>
      </c>
      <c r="R259" s="193">
        <f>Q259*H259</f>
        <v>0</v>
      </c>
      <c r="S259" s="193">
        <v>0</v>
      </c>
      <c r="T259" s="194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95" t="s">
        <v>129</v>
      </c>
      <c r="AT259" s="195" t="s">
        <v>124</v>
      </c>
      <c r="AU259" s="195" t="s">
        <v>71</v>
      </c>
      <c r="AY259" s="16" t="s">
        <v>130</v>
      </c>
      <c r="BE259" s="196">
        <f>IF(N259="základní",J259,0)</f>
        <v>0</v>
      </c>
      <c r="BF259" s="196">
        <f>IF(N259="snížená",J259,0)</f>
        <v>0</v>
      </c>
      <c r="BG259" s="196">
        <f>IF(N259="zákl. přenesená",J259,0)</f>
        <v>0</v>
      </c>
      <c r="BH259" s="196">
        <f>IF(N259="sníž. přenesená",J259,0)</f>
        <v>0</v>
      </c>
      <c r="BI259" s="196">
        <f>IF(N259="nulová",J259,0)</f>
        <v>0</v>
      </c>
      <c r="BJ259" s="16" t="s">
        <v>14</v>
      </c>
      <c r="BK259" s="196">
        <f>ROUND(I259*H259,2)</f>
        <v>0</v>
      </c>
      <c r="BL259" s="16" t="s">
        <v>129</v>
      </c>
      <c r="BM259" s="195" t="s">
        <v>601</v>
      </c>
    </row>
    <row r="260" s="2" customFormat="1">
      <c r="A260" s="37"/>
      <c r="B260" s="38"/>
      <c r="C260" s="39"/>
      <c r="D260" s="197" t="s">
        <v>159</v>
      </c>
      <c r="E260" s="39"/>
      <c r="F260" s="198" t="s">
        <v>473</v>
      </c>
      <c r="G260" s="39"/>
      <c r="H260" s="39"/>
      <c r="I260" s="199"/>
      <c r="J260" s="39"/>
      <c r="K260" s="39"/>
      <c r="L260" s="43"/>
      <c r="M260" s="200"/>
      <c r="N260" s="201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159</v>
      </c>
      <c r="AU260" s="16" t="s">
        <v>71</v>
      </c>
    </row>
    <row r="261" s="2" customFormat="1" ht="90" customHeight="1">
      <c r="A261" s="37"/>
      <c r="B261" s="38"/>
      <c r="C261" s="184" t="s">
        <v>602</v>
      </c>
      <c r="D261" s="184" t="s">
        <v>124</v>
      </c>
      <c r="E261" s="185" t="s">
        <v>603</v>
      </c>
      <c r="F261" s="186" t="s">
        <v>604</v>
      </c>
      <c r="G261" s="187" t="s">
        <v>134</v>
      </c>
      <c r="H261" s="188">
        <v>1</v>
      </c>
      <c r="I261" s="189"/>
      <c r="J261" s="190">
        <f>ROUND(I261*H261,2)</f>
        <v>0</v>
      </c>
      <c r="K261" s="186" t="s">
        <v>128</v>
      </c>
      <c r="L261" s="43"/>
      <c r="M261" s="191" t="s">
        <v>19</v>
      </c>
      <c r="N261" s="192" t="s">
        <v>42</v>
      </c>
      <c r="O261" s="83"/>
      <c r="P261" s="193">
        <f>O261*H261</f>
        <v>0</v>
      </c>
      <c r="Q261" s="193">
        <v>0</v>
      </c>
      <c r="R261" s="193">
        <f>Q261*H261</f>
        <v>0</v>
      </c>
      <c r="S261" s="193">
        <v>0</v>
      </c>
      <c r="T261" s="194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95" t="s">
        <v>129</v>
      </c>
      <c r="AT261" s="195" t="s">
        <v>124</v>
      </c>
      <c r="AU261" s="195" t="s">
        <v>71</v>
      </c>
      <c r="AY261" s="16" t="s">
        <v>130</v>
      </c>
      <c r="BE261" s="196">
        <f>IF(N261="základní",J261,0)</f>
        <v>0</v>
      </c>
      <c r="BF261" s="196">
        <f>IF(N261="snížená",J261,0)</f>
        <v>0</v>
      </c>
      <c r="BG261" s="196">
        <f>IF(N261="zákl. přenesená",J261,0)</f>
        <v>0</v>
      </c>
      <c r="BH261" s="196">
        <f>IF(N261="sníž. přenesená",J261,0)</f>
        <v>0</v>
      </c>
      <c r="BI261" s="196">
        <f>IF(N261="nulová",J261,0)</f>
        <v>0</v>
      </c>
      <c r="BJ261" s="16" t="s">
        <v>14</v>
      </c>
      <c r="BK261" s="196">
        <f>ROUND(I261*H261,2)</f>
        <v>0</v>
      </c>
      <c r="BL261" s="16" t="s">
        <v>129</v>
      </c>
      <c r="BM261" s="195" t="s">
        <v>605</v>
      </c>
    </row>
    <row r="262" s="2" customFormat="1">
      <c r="A262" s="37"/>
      <c r="B262" s="38"/>
      <c r="C262" s="39"/>
      <c r="D262" s="197" t="s">
        <v>159</v>
      </c>
      <c r="E262" s="39"/>
      <c r="F262" s="198" t="s">
        <v>473</v>
      </c>
      <c r="G262" s="39"/>
      <c r="H262" s="39"/>
      <c r="I262" s="199"/>
      <c r="J262" s="39"/>
      <c r="K262" s="39"/>
      <c r="L262" s="43"/>
      <c r="M262" s="200"/>
      <c r="N262" s="201"/>
      <c r="O262" s="83"/>
      <c r="P262" s="83"/>
      <c r="Q262" s="83"/>
      <c r="R262" s="83"/>
      <c r="S262" s="83"/>
      <c r="T262" s="84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159</v>
      </c>
      <c r="AU262" s="16" t="s">
        <v>71</v>
      </c>
    </row>
    <row r="263" s="2" customFormat="1" ht="90" customHeight="1">
      <c r="A263" s="37"/>
      <c r="B263" s="38"/>
      <c r="C263" s="184" t="s">
        <v>606</v>
      </c>
      <c r="D263" s="184" t="s">
        <v>124</v>
      </c>
      <c r="E263" s="185" t="s">
        <v>607</v>
      </c>
      <c r="F263" s="186" t="s">
        <v>608</v>
      </c>
      <c r="G263" s="187" t="s">
        <v>134</v>
      </c>
      <c r="H263" s="188">
        <v>1</v>
      </c>
      <c r="I263" s="189"/>
      <c r="J263" s="190">
        <f>ROUND(I263*H263,2)</f>
        <v>0</v>
      </c>
      <c r="K263" s="186" t="s">
        <v>128</v>
      </c>
      <c r="L263" s="43"/>
      <c r="M263" s="191" t="s">
        <v>19</v>
      </c>
      <c r="N263" s="192" t="s">
        <v>42</v>
      </c>
      <c r="O263" s="83"/>
      <c r="P263" s="193">
        <f>O263*H263</f>
        <v>0</v>
      </c>
      <c r="Q263" s="193">
        <v>0</v>
      </c>
      <c r="R263" s="193">
        <f>Q263*H263</f>
        <v>0</v>
      </c>
      <c r="S263" s="193">
        <v>0</v>
      </c>
      <c r="T263" s="194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95" t="s">
        <v>129</v>
      </c>
      <c r="AT263" s="195" t="s">
        <v>124</v>
      </c>
      <c r="AU263" s="195" t="s">
        <v>71</v>
      </c>
      <c r="AY263" s="16" t="s">
        <v>130</v>
      </c>
      <c r="BE263" s="196">
        <f>IF(N263="základní",J263,0)</f>
        <v>0</v>
      </c>
      <c r="BF263" s="196">
        <f>IF(N263="snížená",J263,0)</f>
        <v>0</v>
      </c>
      <c r="BG263" s="196">
        <f>IF(N263="zákl. přenesená",J263,0)</f>
        <v>0</v>
      </c>
      <c r="BH263" s="196">
        <f>IF(N263="sníž. přenesená",J263,0)</f>
        <v>0</v>
      </c>
      <c r="BI263" s="196">
        <f>IF(N263="nulová",J263,0)</f>
        <v>0</v>
      </c>
      <c r="BJ263" s="16" t="s">
        <v>14</v>
      </c>
      <c r="BK263" s="196">
        <f>ROUND(I263*H263,2)</f>
        <v>0</v>
      </c>
      <c r="BL263" s="16" t="s">
        <v>129</v>
      </c>
      <c r="BM263" s="195" t="s">
        <v>609</v>
      </c>
    </row>
    <row r="264" s="2" customFormat="1">
      <c r="A264" s="37"/>
      <c r="B264" s="38"/>
      <c r="C264" s="39"/>
      <c r="D264" s="197" t="s">
        <v>159</v>
      </c>
      <c r="E264" s="39"/>
      <c r="F264" s="198" t="s">
        <v>473</v>
      </c>
      <c r="G264" s="39"/>
      <c r="H264" s="39"/>
      <c r="I264" s="199"/>
      <c r="J264" s="39"/>
      <c r="K264" s="39"/>
      <c r="L264" s="43"/>
      <c r="M264" s="200"/>
      <c r="N264" s="201"/>
      <c r="O264" s="83"/>
      <c r="P264" s="83"/>
      <c r="Q264" s="83"/>
      <c r="R264" s="83"/>
      <c r="S264" s="83"/>
      <c r="T264" s="8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159</v>
      </c>
      <c r="AU264" s="16" t="s">
        <v>71</v>
      </c>
    </row>
    <row r="265" s="2" customFormat="1" ht="90" customHeight="1">
      <c r="A265" s="37"/>
      <c r="B265" s="38"/>
      <c r="C265" s="184" t="s">
        <v>610</v>
      </c>
      <c r="D265" s="184" t="s">
        <v>124</v>
      </c>
      <c r="E265" s="185" t="s">
        <v>611</v>
      </c>
      <c r="F265" s="186" t="s">
        <v>612</v>
      </c>
      <c r="G265" s="187" t="s">
        <v>134</v>
      </c>
      <c r="H265" s="188">
        <v>1</v>
      </c>
      <c r="I265" s="189"/>
      <c r="J265" s="190">
        <f>ROUND(I265*H265,2)</f>
        <v>0</v>
      </c>
      <c r="K265" s="186" t="s">
        <v>128</v>
      </c>
      <c r="L265" s="43"/>
      <c r="M265" s="191" t="s">
        <v>19</v>
      </c>
      <c r="N265" s="192" t="s">
        <v>42</v>
      </c>
      <c r="O265" s="83"/>
      <c r="P265" s="193">
        <f>O265*H265</f>
        <v>0</v>
      </c>
      <c r="Q265" s="193">
        <v>0</v>
      </c>
      <c r="R265" s="193">
        <f>Q265*H265</f>
        <v>0</v>
      </c>
      <c r="S265" s="193">
        <v>0</v>
      </c>
      <c r="T265" s="194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95" t="s">
        <v>129</v>
      </c>
      <c r="AT265" s="195" t="s">
        <v>124</v>
      </c>
      <c r="AU265" s="195" t="s">
        <v>71</v>
      </c>
      <c r="AY265" s="16" t="s">
        <v>130</v>
      </c>
      <c r="BE265" s="196">
        <f>IF(N265="základní",J265,0)</f>
        <v>0</v>
      </c>
      <c r="BF265" s="196">
        <f>IF(N265="snížená",J265,0)</f>
        <v>0</v>
      </c>
      <c r="BG265" s="196">
        <f>IF(N265="zákl. přenesená",J265,0)</f>
        <v>0</v>
      </c>
      <c r="BH265" s="196">
        <f>IF(N265="sníž. přenesená",J265,0)</f>
        <v>0</v>
      </c>
      <c r="BI265" s="196">
        <f>IF(N265="nulová",J265,0)</f>
        <v>0</v>
      </c>
      <c r="BJ265" s="16" t="s">
        <v>14</v>
      </c>
      <c r="BK265" s="196">
        <f>ROUND(I265*H265,2)</f>
        <v>0</v>
      </c>
      <c r="BL265" s="16" t="s">
        <v>129</v>
      </c>
      <c r="BM265" s="195" t="s">
        <v>613</v>
      </c>
    </row>
    <row r="266" s="2" customFormat="1">
      <c r="A266" s="37"/>
      <c r="B266" s="38"/>
      <c r="C266" s="39"/>
      <c r="D266" s="197" t="s">
        <v>159</v>
      </c>
      <c r="E266" s="39"/>
      <c r="F266" s="198" t="s">
        <v>473</v>
      </c>
      <c r="G266" s="39"/>
      <c r="H266" s="39"/>
      <c r="I266" s="199"/>
      <c r="J266" s="39"/>
      <c r="K266" s="39"/>
      <c r="L266" s="43"/>
      <c r="M266" s="200"/>
      <c r="N266" s="201"/>
      <c r="O266" s="83"/>
      <c r="P266" s="83"/>
      <c r="Q266" s="83"/>
      <c r="R266" s="83"/>
      <c r="S266" s="83"/>
      <c r="T266" s="84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159</v>
      </c>
      <c r="AU266" s="16" t="s">
        <v>71</v>
      </c>
    </row>
    <row r="267" s="2" customFormat="1" ht="78" customHeight="1">
      <c r="A267" s="37"/>
      <c r="B267" s="38"/>
      <c r="C267" s="184" t="s">
        <v>614</v>
      </c>
      <c r="D267" s="184" t="s">
        <v>124</v>
      </c>
      <c r="E267" s="185" t="s">
        <v>615</v>
      </c>
      <c r="F267" s="186" t="s">
        <v>616</v>
      </c>
      <c r="G267" s="187" t="s">
        <v>134</v>
      </c>
      <c r="H267" s="188">
        <v>240</v>
      </c>
      <c r="I267" s="189"/>
      <c r="J267" s="190">
        <f>ROUND(I267*H267,2)</f>
        <v>0</v>
      </c>
      <c r="K267" s="186" t="s">
        <v>128</v>
      </c>
      <c r="L267" s="43"/>
      <c r="M267" s="191" t="s">
        <v>19</v>
      </c>
      <c r="N267" s="192" t="s">
        <v>42</v>
      </c>
      <c r="O267" s="83"/>
      <c r="P267" s="193">
        <f>O267*H267</f>
        <v>0</v>
      </c>
      <c r="Q267" s="193">
        <v>0</v>
      </c>
      <c r="R267" s="193">
        <f>Q267*H267</f>
        <v>0</v>
      </c>
      <c r="S267" s="193">
        <v>0</v>
      </c>
      <c r="T267" s="194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95" t="s">
        <v>129</v>
      </c>
      <c r="AT267" s="195" t="s">
        <v>124</v>
      </c>
      <c r="AU267" s="195" t="s">
        <v>71</v>
      </c>
      <c r="AY267" s="16" t="s">
        <v>130</v>
      </c>
      <c r="BE267" s="196">
        <f>IF(N267="základní",J267,0)</f>
        <v>0</v>
      </c>
      <c r="BF267" s="196">
        <f>IF(N267="snížená",J267,0)</f>
        <v>0</v>
      </c>
      <c r="BG267" s="196">
        <f>IF(N267="zákl. přenesená",J267,0)</f>
        <v>0</v>
      </c>
      <c r="BH267" s="196">
        <f>IF(N267="sníž. přenesená",J267,0)</f>
        <v>0</v>
      </c>
      <c r="BI267" s="196">
        <f>IF(N267="nulová",J267,0)</f>
        <v>0</v>
      </c>
      <c r="BJ267" s="16" t="s">
        <v>14</v>
      </c>
      <c r="BK267" s="196">
        <f>ROUND(I267*H267,2)</f>
        <v>0</v>
      </c>
      <c r="BL267" s="16" t="s">
        <v>129</v>
      </c>
      <c r="BM267" s="195" t="s">
        <v>617</v>
      </c>
    </row>
    <row r="268" s="2" customFormat="1">
      <c r="A268" s="37"/>
      <c r="B268" s="38"/>
      <c r="C268" s="39"/>
      <c r="D268" s="197" t="s">
        <v>159</v>
      </c>
      <c r="E268" s="39"/>
      <c r="F268" s="198" t="s">
        <v>473</v>
      </c>
      <c r="G268" s="39"/>
      <c r="H268" s="39"/>
      <c r="I268" s="199"/>
      <c r="J268" s="39"/>
      <c r="K268" s="39"/>
      <c r="L268" s="43"/>
      <c r="M268" s="200"/>
      <c r="N268" s="201"/>
      <c r="O268" s="83"/>
      <c r="P268" s="83"/>
      <c r="Q268" s="83"/>
      <c r="R268" s="83"/>
      <c r="S268" s="83"/>
      <c r="T268" s="84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159</v>
      </c>
      <c r="AU268" s="16" t="s">
        <v>71</v>
      </c>
    </row>
    <row r="269" s="2" customFormat="1" ht="78" customHeight="1">
      <c r="A269" s="37"/>
      <c r="B269" s="38"/>
      <c r="C269" s="184" t="s">
        <v>618</v>
      </c>
      <c r="D269" s="184" t="s">
        <v>124</v>
      </c>
      <c r="E269" s="185" t="s">
        <v>619</v>
      </c>
      <c r="F269" s="186" t="s">
        <v>620</v>
      </c>
      <c r="G269" s="187" t="s">
        <v>134</v>
      </c>
      <c r="H269" s="188">
        <v>240</v>
      </c>
      <c r="I269" s="189"/>
      <c r="J269" s="190">
        <f>ROUND(I269*H269,2)</f>
        <v>0</v>
      </c>
      <c r="K269" s="186" t="s">
        <v>128</v>
      </c>
      <c r="L269" s="43"/>
      <c r="M269" s="191" t="s">
        <v>19</v>
      </c>
      <c r="N269" s="192" t="s">
        <v>42</v>
      </c>
      <c r="O269" s="83"/>
      <c r="P269" s="193">
        <f>O269*H269</f>
        <v>0</v>
      </c>
      <c r="Q269" s="193">
        <v>0</v>
      </c>
      <c r="R269" s="193">
        <f>Q269*H269</f>
        <v>0</v>
      </c>
      <c r="S269" s="193">
        <v>0</v>
      </c>
      <c r="T269" s="194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95" t="s">
        <v>129</v>
      </c>
      <c r="AT269" s="195" t="s">
        <v>124</v>
      </c>
      <c r="AU269" s="195" t="s">
        <v>71</v>
      </c>
      <c r="AY269" s="16" t="s">
        <v>130</v>
      </c>
      <c r="BE269" s="196">
        <f>IF(N269="základní",J269,0)</f>
        <v>0</v>
      </c>
      <c r="BF269" s="196">
        <f>IF(N269="snížená",J269,0)</f>
        <v>0</v>
      </c>
      <c r="BG269" s="196">
        <f>IF(N269="zákl. přenesená",J269,0)</f>
        <v>0</v>
      </c>
      <c r="BH269" s="196">
        <f>IF(N269="sníž. přenesená",J269,0)</f>
        <v>0</v>
      </c>
      <c r="BI269" s="196">
        <f>IF(N269="nulová",J269,0)</f>
        <v>0</v>
      </c>
      <c r="BJ269" s="16" t="s">
        <v>14</v>
      </c>
      <c r="BK269" s="196">
        <f>ROUND(I269*H269,2)</f>
        <v>0</v>
      </c>
      <c r="BL269" s="16" t="s">
        <v>129</v>
      </c>
      <c r="BM269" s="195" t="s">
        <v>621</v>
      </c>
    </row>
    <row r="270" s="2" customFormat="1">
      <c r="A270" s="37"/>
      <c r="B270" s="38"/>
      <c r="C270" s="39"/>
      <c r="D270" s="197" t="s">
        <v>159</v>
      </c>
      <c r="E270" s="39"/>
      <c r="F270" s="198" t="s">
        <v>473</v>
      </c>
      <c r="G270" s="39"/>
      <c r="H270" s="39"/>
      <c r="I270" s="199"/>
      <c r="J270" s="39"/>
      <c r="K270" s="39"/>
      <c r="L270" s="43"/>
      <c r="M270" s="200"/>
      <c r="N270" s="201"/>
      <c r="O270" s="83"/>
      <c r="P270" s="83"/>
      <c r="Q270" s="83"/>
      <c r="R270" s="83"/>
      <c r="S270" s="83"/>
      <c r="T270" s="84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159</v>
      </c>
      <c r="AU270" s="16" t="s">
        <v>71</v>
      </c>
    </row>
    <row r="271" s="2" customFormat="1" ht="78" customHeight="1">
      <c r="A271" s="37"/>
      <c r="B271" s="38"/>
      <c r="C271" s="184" t="s">
        <v>622</v>
      </c>
      <c r="D271" s="184" t="s">
        <v>124</v>
      </c>
      <c r="E271" s="185" t="s">
        <v>623</v>
      </c>
      <c r="F271" s="186" t="s">
        <v>624</v>
      </c>
      <c r="G271" s="187" t="s">
        <v>134</v>
      </c>
      <c r="H271" s="188">
        <v>120</v>
      </c>
      <c r="I271" s="189"/>
      <c r="J271" s="190">
        <f>ROUND(I271*H271,2)</f>
        <v>0</v>
      </c>
      <c r="K271" s="186" t="s">
        <v>128</v>
      </c>
      <c r="L271" s="43"/>
      <c r="M271" s="191" t="s">
        <v>19</v>
      </c>
      <c r="N271" s="192" t="s">
        <v>42</v>
      </c>
      <c r="O271" s="83"/>
      <c r="P271" s="193">
        <f>O271*H271</f>
        <v>0</v>
      </c>
      <c r="Q271" s="193">
        <v>0</v>
      </c>
      <c r="R271" s="193">
        <f>Q271*H271</f>
        <v>0</v>
      </c>
      <c r="S271" s="193">
        <v>0</v>
      </c>
      <c r="T271" s="194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95" t="s">
        <v>129</v>
      </c>
      <c r="AT271" s="195" t="s">
        <v>124</v>
      </c>
      <c r="AU271" s="195" t="s">
        <v>71</v>
      </c>
      <c r="AY271" s="16" t="s">
        <v>130</v>
      </c>
      <c r="BE271" s="196">
        <f>IF(N271="základní",J271,0)</f>
        <v>0</v>
      </c>
      <c r="BF271" s="196">
        <f>IF(N271="snížená",J271,0)</f>
        <v>0</v>
      </c>
      <c r="BG271" s="196">
        <f>IF(N271="zákl. přenesená",J271,0)</f>
        <v>0</v>
      </c>
      <c r="BH271" s="196">
        <f>IF(N271="sníž. přenesená",J271,0)</f>
        <v>0</v>
      </c>
      <c r="BI271" s="196">
        <f>IF(N271="nulová",J271,0)</f>
        <v>0</v>
      </c>
      <c r="BJ271" s="16" t="s">
        <v>14</v>
      </c>
      <c r="BK271" s="196">
        <f>ROUND(I271*H271,2)</f>
        <v>0</v>
      </c>
      <c r="BL271" s="16" t="s">
        <v>129</v>
      </c>
      <c r="BM271" s="195" t="s">
        <v>625</v>
      </c>
    </row>
    <row r="272" s="2" customFormat="1">
      <c r="A272" s="37"/>
      <c r="B272" s="38"/>
      <c r="C272" s="39"/>
      <c r="D272" s="197" t="s">
        <v>159</v>
      </c>
      <c r="E272" s="39"/>
      <c r="F272" s="198" t="s">
        <v>473</v>
      </c>
      <c r="G272" s="39"/>
      <c r="H272" s="39"/>
      <c r="I272" s="199"/>
      <c r="J272" s="39"/>
      <c r="K272" s="39"/>
      <c r="L272" s="43"/>
      <c r="M272" s="200"/>
      <c r="N272" s="201"/>
      <c r="O272" s="83"/>
      <c r="P272" s="83"/>
      <c r="Q272" s="83"/>
      <c r="R272" s="83"/>
      <c r="S272" s="83"/>
      <c r="T272" s="84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159</v>
      </c>
      <c r="AU272" s="16" t="s">
        <v>71</v>
      </c>
    </row>
    <row r="273" s="2" customFormat="1" ht="78" customHeight="1">
      <c r="A273" s="37"/>
      <c r="B273" s="38"/>
      <c r="C273" s="184" t="s">
        <v>626</v>
      </c>
      <c r="D273" s="184" t="s">
        <v>124</v>
      </c>
      <c r="E273" s="185" t="s">
        <v>627</v>
      </c>
      <c r="F273" s="186" t="s">
        <v>628</v>
      </c>
      <c r="G273" s="187" t="s">
        <v>134</v>
      </c>
      <c r="H273" s="188">
        <v>60</v>
      </c>
      <c r="I273" s="189"/>
      <c r="J273" s="190">
        <f>ROUND(I273*H273,2)</f>
        <v>0</v>
      </c>
      <c r="K273" s="186" t="s">
        <v>128</v>
      </c>
      <c r="L273" s="43"/>
      <c r="M273" s="191" t="s">
        <v>19</v>
      </c>
      <c r="N273" s="192" t="s">
        <v>42</v>
      </c>
      <c r="O273" s="83"/>
      <c r="P273" s="193">
        <f>O273*H273</f>
        <v>0</v>
      </c>
      <c r="Q273" s="193">
        <v>0</v>
      </c>
      <c r="R273" s="193">
        <f>Q273*H273</f>
        <v>0</v>
      </c>
      <c r="S273" s="193">
        <v>0</v>
      </c>
      <c r="T273" s="194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95" t="s">
        <v>129</v>
      </c>
      <c r="AT273" s="195" t="s">
        <v>124</v>
      </c>
      <c r="AU273" s="195" t="s">
        <v>71</v>
      </c>
      <c r="AY273" s="16" t="s">
        <v>130</v>
      </c>
      <c r="BE273" s="196">
        <f>IF(N273="základní",J273,0)</f>
        <v>0</v>
      </c>
      <c r="BF273" s="196">
        <f>IF(N273="snížená",J273,0)</f>
        <v>0</v>
      </c>
      <c r="BG273" s="196">
        <f>IF(N273="zákl. přenesená",J273,0)</f>
        <v>0</v>
      </c>
      <c r="BH273" s="196">
        <f>IF(N273="sníž. přenesená",J273,0)</f>
        <v>0</v>
      </c>
      <c r="BI273" s="196">
        <f>IF(N273="nulová",J273,0)</f>
        <v>0</v>
      </c>
      <c r="BJ273" s="16" t="s">
        <v>14</v>
      </c>
      <c r="BK273" s="196">
        <f>ROUND(I273*H273,2)</f>
        <v>0</v>
      </c>
      <c r="BL273" s="16" t="s">
        <v>129</v>
      </c>
      <c r="BM273" s="195" t="s">
        <v>629</v>
      </c>
    </row>
    <row r="274" s="2" customFormat="1">
      <c r="A274" s="37"/>
      <c r="B274" s="38"/>
      <c r="C274" s="39"/>
      <c r="D274" s="197" t="s">
        <v>159</v>
      </c>
      <c r="E274" s="39"/>
      <c r="F274" s="198" t="s">
        <v>473</v>
      </c>
      <c r="G274" s="39"/>
      <c r="H274" s="39"/>
      <c r="I274" s="199"/>
      <c r="J274" s="39"/>
      <c r="K274" s="39"/>
      <c r="L274" s="43"/>
      <c r="M274" s="200"/>
      <c r="N274" s="201"/>
      <c r="O274" s="83"/>
      <c r="P274" s="83"/>
      <c r="Q274" s="83"/>
      <c r="R274" s="83"/>
      <c r="S274" s="83"/>
      <c r="T274" s="84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159</v>
      </c>
      <c r="AU274" s="16" t="s">
        <v>71</v>
      </c>
    </row>
    <row r="275" s="2" customFormat="1" ht="78" customHeight="1">
      <c r="A275" s="37"/>
      <c r="B275" s="38"/>
      <c r="C275" s="184" t="s">
        <v>630</v>
      </c>
      <c r="D275" s="184" t="s">
        <v>124</v>
      </c>
      <c r="E275" s="185" t="s">
        <v>631</v>
      </c>
      <c r="F275" s="186" t="s">
        <v>632</v>
      </c>
      <c r="G275" s="187" t="s">
        <v>134</v>
      </c>
      <c r="H275" s="188">
        <v>60</v>
      </c>
      <c r="I275" s="189"/>
      <c r="J275" s="190">
        <f>ROUND(I275*H275,2)</f>
        <v>0</v>
      </c>
      <c r="K275" s="186" t="s">
        <v>128</v>
      </c>
      <c r="L275" s="43"/>
      <c r="M275" s="191" t="s">
        <v>19</v>
      </c>
      <c r="N275" s="192" t="s">
        <v>42</v>
      </c>
      <c r="O275" s="83"/>
      <c r="P275" s="193">
        <f>O275*H275</f>
        <v>0</v>
      </c>
      <c r="Q275" s="193">
        <v>0</v>
      </c>
      <c r="R275" s="193">
        <f>Q275*H275</f>
        <v>0</v>
      </c>
      <c r="S275" s="193">
        <v>0</v>
      </c>
      <c r="T275" s="194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95" t="s">
        <v>129</v>
      </c>
      <c r="AT275" s="195" t="s">
        <v>124</v>
      </c>
      <c r="AU275" s="195" t="s">
        <v>71</v>
      </c>
      <c r="AY275" s="16" t="s">
        <v>130</v>
      </c>
      <c r="BE275" s="196">
        <f>IF(N275="základní",J275,0)</f>
        <v>0</v>
      </c>
      <c r="BF275" s="196">
        <f>IF(N275="snížená",J275,0)</f>
        <v>0</v>
      </c>
      <c r="BG275" s="196">
        <f>IF(N275="zákl. přenesená",J275,0)</f>
        <v>0</v>
      </c>
      <c r="BH275" s="196">
        <f>IF(N275="sníž. přenesená",J275,0)</f>
        <v>0</v>
      </c>
      <c r="BI275" s="196">
        <f>IF(N275="nulová",J275,0)</f>
        <v>0</v>
      </c>
      <c r="BJ275" s="16" t="s">
        <v>14</v>
      </c>
      <c r="BK275" s="196">
        <f>ROUND(I275*H275,2)</f>
        <v>0</v>
      </c>
      <c r="BL275" s="16" t="s">
        <v>129</v>
      </c>
      <c r="BM275" s="195" t="s">
        <v>633</v>
      </c>
    </row>
    <row r="276" s="2" customFormat="1">
      <c r="A276" s="37"/>
      <c r="B276" s="38"/>
      <c r="C276" s="39"/>
      <c r="D276" s="197" t="s">
        <v>159</v>
      </c>
      <c r="E276" s="39"/>
      <c r="F276" s="198" t="s">
        <v>473</v>
      </c>
      <c r="G276" s="39"/>
      <c r="H276" s="39"/>
      <c r="I276" s="199"/>
      <c r="J276" s="39"/>
      <c r="K276" s="39"/>
      <c r="L276" s="43"/>
      <c r="M276" s="200"/>
      <c r="N276" s="201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159</v>
      </c>
      <c r="AU276" s="16" t="s">
        <v>71</v>
      </c>
    </row>
    <row r="277" s="2" customFormat="1" ht="78" customHeight="1">
      <c r="A277" s="37"/>
      <c r="B277" s="38"/>
      <c r="C277" s="184" t="s">
        <v>634</v>
      </c>
      <c r="D277" s="184" t="s">
        <v>124</v>
      </c>
      <c r="E277" s="185" t="s">
        <v>635</v>
      </c>
      <c r="F277" s="186" t="s">
        <v>636</v>
      </c>
      <c r="G277" s="187" t="s">
        <v>134</v>
      </c>
      <c r="H277" s="188">
        <v>1</v>
      </c>
      <c r="I277" s="189"/>
      <c r="J277" s="190">
        <f>ROUND(I277*H277,2)</f>
        <v>0</v>
      </c>
      <c r="K277" s="186" t="s">
        <v>128</v>
      </c>
      <c r="L277" s="43"/>
      <c r="M277" s="191" t="s">
        <v>19</v>
      </c>
      <c r="N277" s="192" t="s">
        <v>42</v>
      </c>
      <c r="O277" s="83"/>
      <c r="P277" s="193">
        <f>O277*H277</f>
        <v>0</v>
      </c>
      <c r="Q277" s="193">
        <v>0</v>
      </c>
      <c r="R277" s="193">
        <f>Q277*H277</f>
        <v>0</v>
      </c>
      <c r="S277" s="193">
        <v>0</v>
      </c>
      <c r="T277" s="194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95" t="s">
        <v>129</v>
      </c>
      <c r="AT277" s="195" t="s">
        <v>124</v>
      </c>
      <c r="AU277" s="195" t="s">
        <v>71</v>
      </c>
      <c r="AY277" s="16" t="s">
        <v>130</v>
      </c>
      <c r="BE277" s="196">
        <f>IF(N277="základní",J277,0)</f>
        <v>0</v>
      </c>
      <c r="BF277" s="196">
        <f>IF(N277="snížená",J277,0)</f>
        <v>0</v>
      </c>
      <c r="BG277" s="196">
        <f>IF(N277="zákl. přenesená",J277,0)</f>
        <v>0</v>
      </c>
      <c r="BH277" s="196">
        <f>IF(N277="sníž. přenesená",J277,0)</f>
        <v>0</v>
      </c>
      <c r="BI277" s="196">
        <f>IF(N277="nulová",J277,0)</f>
        <v>0</v>
      </c>
      <c r="BJ277" s="16" t="s">
        <v>14</v>
      </c>
      <c r="BK277" s="196">
        <f>ROUND(I277*H277,2)</f>
        <v>0</v>
      </c>
      <c r="BL277" s="16" t="s">
        <v>129</v>
      </c>
      <c r="BM277" s="195" t="s">
        <v>637</v>
      </c>
    </row>
    <row r="278" s="2" customFormat="1">
      <c r="A278" s="37"/>
      <c r="B278" s="38"/>
      <c r="C278" s="39"/>
      <c r="D278" s="197" t="s">
        <v>159</v>
      </c>
      <c r="E278" s="39"/>
      <c r="F278" s="198" t="s">
        <v>473</v>
      </c>
      <c r="G278" s="39"/>
      <c r="H278" s="39"/>
      <c r="I278" s="199"/>
      <c r="J278" s="39"/>
      <c r="K278" s="39"/>
      <c r="L278" s="43"/>
      <c r="M278" s="200"/>
      <c r="N278" s="201"/>
      <c r="O278" s="83"/>
      <c r="P278" s="83"/>
      <c r="Q278" s="83"/>
      <c r="R278" s="83"/>
      <c r="S278" s="83"/>
      <c r="T278" s="84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159</v>
      </c>
      <c r="AU278" s="16" t="s">
        <v>71</v>
      </c>
    </row>
    <row r="279" s="2" customFormat="1" ht="78" customHeight="1">
      <c r="A279" s="37"/>
      <c r="B279" s="38"/>
      <c r="C279" s="184" t="s">
        <v>638</v>
      </c>
      <c r="D279" s="184" t="s">
        <v>124</v>
      </c>
      <c r="E279" s="185" t="s">
        <v>639</v>
      </c>
      <c r="F279" s="186" t="s">
        <v>640</v>
      </c>
      <c r="G279" s="187" t="s">
        <v>134</v>
      </c>
      <c r="H279" s="188">
        <v>200</v>
      </c>
      <c r="I279" s="189"/>
      <c r="J279" s="190">
        <f>ROUND(I279*H279,2)</f>
        <v>0</v>
      </c>
      <c r="K279" s="186" t="s">
        <v>128</v>
      </c>
      <c r="L279" s="43"/>
      <c r="M279" s="191" t="s">
        <v>19</v>
      </c>
      <c r="N279" s="192" t="s">
        <v>42</v>
      </c>
      <c r="O279" s="83"/>
      <c r="P279" s="193">
        <f>O279*H279</f>
        <v>0</v>
      </c>
      <c r="Q279" s="193">
        <v>0</v>
      </c>
      <c r="R279" s="193">
        <f>Q279*H279</f>
        <v>0</v>
      </c>
      <c r="S279" s="193">
        <v>0</v>
      </c>
      <c r="T279" s="194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95" t="s">
        <v>129</v>
      </c>
      <c r="AT279" s="195" t="s">
        <v>124</v>
      </c>
      <c r="AU279" s="195" t="s">
        <v>71</v>
      </c>
      <c r="AY279" s="16" t="s">
        <v>130</v>
      </c>
      <c r="BE279" s="196">
        <f>IF(N279="základní",J279,0)</f>
        <v>0</v>
      </c>
      <c r="BF279" s="196">
        <f>IF(N279="snížená",J279,0)</f>
        <v>0</v>
      </c>
      <c r="BG279" s="196">
        <f>IF(N279="zákl. přenesená",J279,0)</f>
        <v>0</v>
      </c>
      <c r="BH279" s="196">
        <f>IF(N279="sníž. přenesená",J279,0)</f>
        <v>0</v>
      </c>
      <c r="BI279" s="196">
        <f>IF(N279="nulová",J279,0)</f>
        <v>0</v>
      </c>
      <c r="BJ279" s="16" t="s">
        <v>14</v>
      </c>
      <c r="BK279" s="196">
        <f>ROUND(I279*H279,2)</f>
        <v>0</v>
      </c>
      <c r="BL279" s="16" t="s">
        <v>129</v>
      </c>
      <c r="BM279" s="195" t="s">
        <v>641</v>
      </c>
    </row>
    <row r="280" s="2" customFormat="1">
      <c r="A280" s="37"/>
      <c r="B280" s="38"/>
      <c r="C280" s="39"/>
      <c r="D280" s="197" t="s">
        <v>159</v>
      </c>
      <c r="E280" s="39"/>
      <c r="F280" s="198" t="s">
        <v>473</v>
      </c>
      <c r="G280" s="39"/>
      <c r="H280" s="39"/>
      <c r="I280" s="199"/>
      <c r="J280" s="39"/>
      <c r="K280" s="39"/>
      <c r="L280" s="43"/>
      <c r="M280" s="200"/>
      <c r="N280" s="201"/>
      <c r="O280" s="83"/>
      <c r="P280" s="83"/>
      <c r="Q280" s="83"/>
      <c r="R280" s="83"/>
      <c r="S280" s="83"/>
      <c r="T280" s="84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159</v>
      </c>
      <c r="AU280" s="16" t="s">
        <v>71</v>
      </c>
    </row>
    <row r="281" s="2" customFormat="1" ht="78" customHeight="1">
      <c r="A281" s="37"/>
      <c r="B281" s="38"/>
      <c r="C281" s="184" t="s">
        <v>642</v>
      </c>
      <c r="D281" s="184" t="s">
        <v>124</v>
      </c>
      <c r="E281" s="185" t="s">
        <v>643</v>
      </c>
      <c r="F281" s="186" t="s">
        <v>644</v>
      </c>
      <c r="G281" s="187" t="s">
        <v>134</v>
      </c>
      <c r="H281" s="188">
        <v>400</v>
      </c>
      <c r="I281" s="189"/>
      <c r="J281" s="190">
        <f>ROUND(I281*H281,2)</f>
        <v>0</v>
      </c>
      <c r="K281" s="186" t="s">
        <v>128</v>
      </c>
      <c r="L281" s="43"/>
      <c r="M281" s="191" t="s">
        <v>19</v>
      </c>
      <c r="N281" s="192" t="s">
        <v>42</v>
      </c>
      <c r="O281" s="83"/>
      <c r="P281" s="193">
        <f>O281*H281</f>
        <v>0</v>
      </c>
      <c r="Q281" s="193">
        <v>0</v>
      </c>
      <c r="R281" s="193">
        <f>Q281*H281</f>
        <v>0</v>
      </c>
      <c r="S281" s="193">
        <v>0</v>
      </c>
      <c r="T281" s="194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95" t="s">
        <v>129</v>
      </c>
      <c r="AT281" s="195" t="s">
        <v>124</v>
      </c>
      <c r="AU281" s="195" t="s">
        <v>71</v>
      </c>
      <c r="AY281" s="16" t="s">
        <v>130</v>
      </c>
      <c r="BE281" s="196">
        <f>IF(N281="základní",J281,0)</f>
        <v>0</v>
      </c>
      <c r="BF281" s="196">
        <f>IF(N281="snížená",J281,0)</f>
        <v>0</v>
      </c>
      <c r="BG281" s="196">
        <f>IF(N281="zákl. přenesená",J281,0)</f>
        <v>0</v>
      </c>
      <c r="BH281" s="196">
        <f>IF(N281="sníž. přenesená",J281,0)</f>
        <v>0</v>
      </c>
      <c r="BI281" s="196">
        <f>IF(N281="nulová",J281,0)</f>
        <v>0</v>
      </c>
      <c r="BJ281" s="16" t="s">
        <v>14</v>
      </c>
      <c r="BK281" s="196">
        <f>ROUND(I281*H281,2)</f>
        <v>0</v>
      </c>
      <c r="BL281" s="16" t="s">
        <v>129</v>
      </c>
      <c r="BM281" s="195" t="s">
        <v>645</v>
      </c>
    </row>
    <row r="282" s="2" customFormat="1">
      <c r="A282" s="37"/>
      <c r="B282" s="38"/>
      <c r="C282" s="39"/>
      <c r="D282" s="197" t="s">
        <v>159</v>
      </c>
      <c r="E282" s="39"/>
      <c r="F282" s="198" t="s">
        <v>473</v>
      </c>
      <c r="G282" s="39"/>
      <c r="H282" s="39"/>
      <c r="I282" s="199"/>
      <c r="J282" s="39"/>
      <c r="K282" s="39"/>
      <c r="L282" s="43"/>
      <c r="M282" s="200"/>
      <c r="N282" s="201"/>
      <c r="O282" s="83"/>
      <c r="P282" s="83"/>
      <c r="Q282" s="83"/>
      <c r="R282" s="83"/>
      <c r="S282" s="83"/>
      <c r="T282" s="84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159</v>
      </c>
      <c r="AU282" s="16" t="s">
        <v>71</v>
      </c>
    </row>
    <row r="283" s="2" customFormat="1" ht="78" customHeight="1">
      <c r="A283" s="37"/>
      <c r="B283" s="38"/>
      <c r="C283" s="184" t="s">
        <v>646</v>
      </c>
      <c r="D283" s="184" t="s">
        <v>124</v>
      </c>
      <c r="E283" s="185" t="s">
        <v>647</v>
      </c>
      <c r="F283" s="186" t="s">
        <v>648</v>
      </c>
      <c r="G283" s="187" t="s">
        <v>134</v>
      </c>
      <c r="H283" s="188">
        <v>6</v>
      </c>
      <c r="I283" s="189"/>
      <c r="J283" s="190">
        <f>ROUND(I283*H283,2)</f>
        <v>0</v>
      </c>
      <c r="K283" s="186" t="s">
        <v>128</v>
      </c>
      <c r="L283" s="43"/>
      <c r="M283" s="191" t="s">
        <v>19</v>
      </c>
      <c r="N283" s="192" t="s">
        <v>42</v>
      </c>
      <c r="O283" s="83"/>
      <c r="P283" s="193">
        <f>O283*H283</f>
        <v>0</v>
      </c>
      <c r="Q283" s="193">
        <v>0</v>
      </c>
      <c r="R283" s="193">
        <f>Q283*H283</f>
        <v>0</v>
      </c>
      <c r="S283" s="193">
        <v>0</v>
      </c>
      <c r="T283" s="194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95" t="s">
        <v>129</v>
      </c>
      <c r="AT283" s="195" t="s">
        <v>124</v>
      </c>
      <c r="AU283" s="195" t="s">
        <v>71</v>
      </c>
      <c r="AY283" s="16" t="s">
        <v>130</v>
      </c>
      <c r="BE283" s="196">
        <f>IF(N283="základní",J283,0)</f>
        <v>0</v>
      </c>
      <c r="BF283" s="196">
        <f>IF(N283="snížená",J283,0)</f>
        <v>0</v>
      </c>
      <c r="BG283" s="196">
        <f>IF(N283="zákl. přenesená",J283,0)</f>
        <v>0</v>
      </c>
      <c r="BH283" s="196">
        <f>IF(N283="sníž. přenesená",J283,0)</f>
        <v>0</v>
      </c>
      <c r="BI283" s="196">
        <f>IF(N283="nulová",J283,0)</f>
        <v>0</v>
      </c>
      <c r="BJ283" s="16" t="s">
        <v>14</v>
      </c>
      <c r="BK283" s="196">
        <f>ROUND(I283*H283,2)</f>
        <v>0</v>
      </c>
      <c r="BL283" s="16" t="s">
        <v>129</v>
      </c>
      <c r="BM283" s="195" t="s">
        <v>649</v>
      </c>
    </row>
    <row r="284" s="2" customFormat="1">
      <c r="A284" s="37"/>
      <c r="B284" s="38"/>
      <c r="C284" s="39"/>
      <c r="D284" s="197" t="s">
        <v>159</v>
      </c>
      <c r="E284" s="39"/>
      <c r="F284" s="198" t="s">
        <v>473</v>
      </c>
      <c r="G284" s="39"/>
      <c r="H284" s="39"/>
      <c r="I284" s="199"/>
      <c r="J284" s="39"/>
      <c r="K284" s="39"/>
      <c r="L284" s="43"/>
      <c r="M284" s="200"/>
      <c r="N284" s="201"/>
      <c r="O284" s="83"/>
      <c r="P284" s="83"/>
      <c r="Q284" s="83"/>
      <c r="R284" s="83"/>
      <c r="S284" s="83"/>
      <c r="T284" s="84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159</v>
      </c>
      <c r="AU284" s="16" t="s">
        <v>71</v>
      </c>
    </row>
    <row r="285" s="2" customFormat="1" ht="78" customHeight="1">
      <c r="A285" s="37"/>
      <c r="B285" s="38"/>
      <c r="C285" s="184" t="s">
        <v>650</v>
      </c>
      <c r="D285" s="184" t="s">
        <v>124</v>
      </c>
      <c r="E285" s="185" t="s">
        <v>651</v>
      </c>
      <c r="F285" s="186" t="s">
        <v>652</v>
      </c>
      <c r="G285" s="187" t="s">
        <v>134</v>
      </c>
      <c r="H285" s="188">
        <v>6</v>
      </c>
      <c r="I285" s="189"/>
      <c r="J285" s="190">
        <f>ROUND(I285*H285,2)</f>
        <v>0</v>
      </c>
      <c r="K285" s="186" t="s">
        <v>128</v>
      </c>
      <c r="L285" s="43"/>
      <c r="M285" s="191" t="s">
        <v>19</v>
      </c>
      <c r="N285" s="192" t="s">
        <v>42</v>
      </c>
      <c r="O285" s="83"/>
      <c r="P285" s="193">
        <f>O285*H285</f>
        <v>0</v>
      </c>
      <c r="Q285" s="193">
        <v>0</v>
      </c>
      <c r="R285" s="193">
        <f>Q285*H285</f>
        <v>0</v>
      </c>
      <c r="S285" s="193">
        <v>0</v>
      </c>
      <c r="T285" s="194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95" t="s">
        <v>129</v>
      </c>
      <c r="AT285" s="195" t="s">
        <v>124</v>
      </c>
      <c r="AU285" s="195" t="s">
        <v>71</v>
      </c>
      <c r="AY285" s="16" t="s">
        <v>130</v>
      </c>
      <c r="BE285" s="196">
        <f>IF(N285="základní",J285,0)</f>
        <v>0</v>
      </c>
      <c r="BF285" s="196">
        <f>IF(N285="snížená",J285,0)</f>
        <v>0</v>
      </c>
      <c r="BG285" s="196">
        <f>IF(N285="zákl. přenesená",J285,0)</f>
        <v>0</v>
      </c>
      <c r="BH285" s="196">
        <f>IF(N285="sníž. přenesená",J285,0)</f>
        <v>0</v>
      </c>
      <c r="BI285" s="196">
        <f>IF(N285="nulová",J285,0)</f>
        <v>0</v>
      </c>
      <c r="BJ285" s="16" t="s">
        <v>14</v>
      </c>
      <c r="BK285" s="196">
        <f>ROUND(I285*H285,2)</f>
        <v>0</v>
      </c>
      <c r="BL285" s="16" t="s">
        <v>129</v>
      </c>
      <c r="BM285" s="195" t="s">
        <v>653</v>
      </c>
    </row>
    <row r="286" s="2" customFormat="1">
      <c r="A286" s="37"/>
      <c r="B286" s="38"/>
      <c r="C286" s="39"/>
      <c r="D286" s="197" t="s">
        <v>159</v>
      </c>
      <c r="E286" s="39"/>
      <c r="F286" s="198" t="s">
        <v>473</v>
      </c>
      <c r="G286" s="39"/>
      <c r="H286" s="39"/>
      <c r="I286" s="199"/>
      <c r="J286" s="39"/>
      <c r="K286" s="39"/>
      <c r="L286" s="43"/>
      <c r="M286" s="200"/>
      <c r="N286" s="201"/>
      <c r="O286" s="83"/>
      <c r="P286" s="83"/>
      <c r="Q286" s="83"/>
      <c r="R286" s="83"/>
      <c r="S286" s="83"/>
      <c r="T286" s="84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159</v>
      </c>
      <c r="AU286" s="16" t="s">
        <v>71</v>
      </c>
    </row>
    <row r="287" s="2" customFormat="1" ht="78" customHeight="1">
      <c r="A287" s="37"/>
      <c r="B287" s="38"/>
      <c r="C287" s="184" t="s">
        <v>654</v>
      </c>
      <c r="D287" s="184" t="s">
        <v>124</v>
      </c>
      <c r="E287" s="185" t="s">
        <v>655</v>
      </c>
      <c r="F287" s="186" t="s">
        <v>656</v>
      </c>
      <c r="G287" s="187" t="s">
        <v>134</v>
      </c>
      <c r="H287" s="188">
        <v>6</v>
      </c>
      <c r="I287" s="189"/>
      <c r="J287" s="190">
        <f>ROUND(I287*H287,2)</f>
        <v>0</v>
      </c>
      <c r="K287" s="186" t="s">
        <v>128</v>
      </c>
      <c r="L287" s="43"/>
      <c r="M287" s="191" t="s">
        <v>19</v>
      </c>
      <c r="N287" s="192" t="s">
        <v>42</v>
      </c>
      <c r="O287" s="83"/>
      <c r="P287" s="193">
        <f>O287*H287</f>
        <v>0</v>
      </c>
      <c r="Q287" s="193">
        <v>0</v>
      </c>
      <c r="R287" s="193">
        <f>Q287*H287</f>
        <v>0</v>
      </c>
      <c r="S287" s="193">
        <v>0</v>
      </c>
      <c r="T287" s="194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95" t="s">
        <v>129</v>
      </c>
      <c r="AT287" s="195" t="s">
        <v>124</v>
      </c>
      <c r="AU287" s="195" t="s">
        <v>71</v>
      </c>
      <c r="AY287" s="16" t="s">
        <v>130</v>
      </c>
      <c r="BE287" s="196">
        <f>IF(N287="základní",J287,0)</f>
        <v>0</v>
      </c>
      <c r="BF287" s="196">
        <f>IF(N287="snížená",J287,0)</f>
        <v>0</v>
      </c>
      <c r="BG287" s="196">
        <f>IF(N287="zákl. přenesená",J287,0)</f>
        <v>0</v>
      </c>
      <c r="BH287" s="196">
        <f>IF(N287="sníž. přenesená",J287,0)</f>
        <v>0</v>
      </c>
      <c r="BI287" s="196">
        <f>IF(N287="nulová",J287,0)</f>
        <v>0</v>
      </c>
      <c r="BJ287" s="16" t="s">
        <v>14</v>
      </c>
      <c r="BK287" s="196">
        <f>ROUND(I287*H287,2)</f>
        <v>0</v>
      </c>
      <c r="BL287" s="16" t="s">
        <v>129</v>
      </c>
      <c r="BM287" s="195" t="s">
        <v>657</v>
      </c>
    </row>
    <row r="288" s="2" customFormat="1">
      <c r="A288" s="37"/>
      <c r="B288" s="38"/>
      <c r="C288" s="39"/>
      <c r="D288" s="197" t="s">
        <v>159</v>
      </c>
      <c r="E288" s="39"/>
      <c r="F288" s="198" t="s">
        <v>473</v>
      </c>
      <c r="G288" s="39"/>
      <c r="H288" s="39"/>
      <c r="I288" s="199"/>
      <c r="J288" s="39"/>
      <c r="K288" s="39"/>
      <c r="L288" s="43"/>
      <c r="M288" s="200"/>
      <c r="N288" s="201"/>
      <c r="O288" s="83"/>
      <c r="P288" s="83"/>
      <c r="Q288" s="83"/>
      <c r="R288" s="83"/>
      <c r="S288" s="83"/>
      <c r="T288" s="84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159</v>
      </c>
      <c r="AU288" s="16" t="s">
        <v>71</v>
      </c>
    </row>
    <row r="289" s="2" customFormat="1" ht="37.8" customHeight="1">
      <c r="A289" s="37"/>
      <c r="B289" s="38"/>
      <c r="C289" s="184" t="s">
        <v>658</v>
      </c>
      <c r="D289" s="184" t="s">
        <v>124</v>
      </c>
      <c r="E289" s="185" t="s">
        <v>659</v>
      </c>
      <c r="F289" s="186" t="s">
        <v>660</v>
      </c>
      <c r="G289" s="187" t="s">
        <v>416</v>
      </c>
      <c r="H289" s="188">
        <v>100</v>
      </c>
      <c r="I289" s="189"/>
      <c r="J289" s="190">
        <f>ROUND(I289*H289,2)</f>
        <v>0</v>
      </c>
      <c r="K289" s="186" t="s">
        <v>128</v>
      </c>
      <c r="L289" s="43"/>
      <c r="M289" s="191" t="s">
        <v>19</v>
      </c>
      <c r="N289" s="192" t="s">
        <v>42</v>
      </c>
      <c r="O289" s="83"/>
      <c r="P289" s="193">
        <f>O289*H289</f>
        <v>0</v>
      </c>
      <c r="Q289" s="193">
        <v>0</v>
      </c>
      <c r="R289" s="193">
        <f>Q289*H289</f>
        <v>0</v>
      </c>
      <c r="S289" s="193">
        <v>0</v>
      </c>
      <c r="T289" s="194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95" t="s">
        <v>129</v>
      </c>
      <c r="AT289" s="195" t="s">
        <v>124</v>
      </c>
      <c r="AU289" s="195" t="s">
        <v>71</v>
      </c>
      <c r="AY289" s="16" t="s">
        <v>130</v>
      </c>
      <c r="BE289" s="196">
        <f>IF(N289="základní",J289,0)</f>
        <v>0</v>
      </c>
      <c r="BF289" s="196">
        <f>IF(N289="snížená",J289,0)</f>
        <v>0</v>
      </c>
      <c r="BG289" s="196">
        <f>IF(N289="zákl. přenesená",J289,0)</f>
        <v>0</v>
      </c>
      <c r="BH289" s="196">
        <f>IF(N289="sníž. přenesená",J289,0)</f>
        <v>0</v>
      </c>
      <c r="BI289" s="196">
        <f>IF(N289="nulová",J289,0)</f>
        <v>0</v>
      </c>
      <c r="BJ289" s="16" t="s">
        <v>14</v>
      </c>
      <c r="BK289" s="196">
        <f>ROUND(I289*H289,2)</f>
        <v>0</v>
      </c>
      <c r="BL289" s="16" t="s">
        <v>129</v>
      </c>
      <c r="BM289" s="195" t="s">
        <v>661</v>
      </c>
    </row>
    <row r="290" s="2" customFormat="1" ht="37.8" customHeight="1">
      <c r="A290" s="37"/>
      <c r="B290" s="38"/>
      <c r="C290" s="184" t="s">
        <v>662</v>
      </c>
      <c r="D290" s="184" t="s">
        <v>124</v>
      </c>
      <c r="E290" s="185" t="s">
        <v>663</v>
      </c>
      <c r="F290" s="186" t="s">
        <v>664</v>
      </c>
      <c r="G290" s="187" t="s">
        <v>416</v>
      </c>
      <c r="H290" s="188">
        <v>100</v>
      </c>
      <c r="I290" s="189"/>
      <c r="J290" s="190">
        <f>ROUND(I290*H290,2)</f>
        <v>0</v>
      </c>
      <c r="K290" s="186" t="s">
        <v>128</v>
      </c>
      <c r="L290" s="43"/>
      <c r="M290" s="191" t="s">
        <v>19</v>
      </c>
      <c r="N290" s="192" t="s">
        <v>42</v>
      </c>
      <c r="O290" s="83"/>
      <c r="P290" s="193">
        <f>O290*H290</f>
        <v>0</v>
      </c>
      <c r="Q290" s="193">
        <v>0</v>
      </c>
      <c r="R290" s="193">
        <f>Q290*H290</f>
        <v>0</v>
      </c>
      <c r="S290" s="193">
        <v>0</v>
      </c>
      <c r="T290" s="194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95" t="s">
        <v>129</v>
      </c>
      <c r="AT290" s="195" t="s">
        <v>124</v>
      </c>
      <c r="AU290" s="195" t="s">
        <v>71</v>
      </c>
      <c r="AY290" s="16" t="s">
        <v>130</v>
      </c>
      <c r="BE290" s="196">
        <f>IF(N290="základní",J290,0)</f>
        <v>0</v>
      </c>
      <c r="BF290" s="196">
        <f>IF(N290="snížená",J290,0)</f>
        <v>0</v>
      </c>
      <c r="BG290" s="196">
        <f>IF(N290="zákl. přenesená",J290,0)</f>
        <v>0</v>
      </c>
      <c r="BH290" s="196">
        <f>IF(N290="sníž. přenesená",J290,0)</f>
        <v>0</v>
      </c>
      <c r="BI290" s="196">
        <f>IF(N290="nulová",J290,0)</f>
        <v>0</v>
      </c>
      <c r="BJ290" s="16" t="s">
        <v>14</v>
      </c>
      <c r="BK290" s="196">
        <f>ROUND(I290*H290,2)</f>
        <v>0</v>
      </c>
      <c r="BL290" s="16" t="s">
        <v>129</v>
      </c>
      <c r="BM290" s="195" t="s">
        <v>665</v>
      </c>
    </row>
    <row r="291" s="2" customFormat="1" ht="24.15" customHeight="1">
      <c r="A291" s="37"/>
      <c r="B291" s="38"/>
      <c r="C291" s="184" t="s">
        <v>666</v>
      </c>
      <c r="D291" s="184" t="s">
        <v>124</v>
      </c>
      <c r="E291" s="185" t="s">
        <v>667</v>
      </c>
      <c r="F291" s="186" t="s">
        <v>668</v>
      </c>
      <c r="G291" s="187" t="s">
        <v>134</v>
      </c>
      <c r="H291" s="188">
        <v>20</v>
      </c>
      <c r="I291" s="189"/>
      <c r="J291" s="190">
        <f>ROUND(I291*H291,2)</f>
        <v>0</v>
      </c>
      <c r="K291" s="186" t="s">
        <v>128</v>
      </c>
      <c r="L291" s="43"/>
      <c r="M291" s="191" t="s">
        <v>19</v>
      </c>
      <c r="N291" s="192" t="s">
        <v>42</v>
      </c>
      <c r="O291" s="83"/>
      <c r="P291" s="193">
        <f>O291*H291</f>
        <v>0</v>
      </c>
      <c r="Q291" s="193">
        <v>0</v>
      </c>
      <c r="R291" s="193">
        <f>Q291*H291</f>
        <v>0</v>
      </c>
      <c r="S291" s="193">
        <v>0</v>
      </c>
      <c r="T291" s="194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95" t="s">
        <v>129</v>
      </c>
      <c r="AT291" s="195" t="s">
        <v>124</v>
      </c>
      <c r="AU291" s="195" t="s">
        <v>71</v>
      </c>
      <c r="AY291" s="16" t="s">
        <v>130</v>
      </c>
      <c r="BE291" s="196">
        <f>IF(N291="základní",J291,0)</f>
        <v>0</v>
      </c>
      <c r="BF291" s="196">
        <f>IF(N291="snížená",J291,0)</f>
        <v>0</v>
      </c>
      <c r="BG291" s="196">
        <f>IF(N291="zákl. přenesená",J291,0)</f>
        <v>0</v>
      </c>
      <c r="BH291" s="196">
        <f>IF(N291="sníž. přenesená",J291,0)</f>
        <v>0</v>
      </c>
      <c r="BI291" s="196">
        <f>IF(N291="nulová",J291,0)</f>
        <v>0</v>
      </c>
      <c r="BJ291" s="16" t="s">
        <v>14</v>
      </c>
      <c r="BK291" s="196">
        <f>ROUND(I291*H291,2)</f>
        <v>0</v>
      </c>
      <c r="BL291" s="16" t="s">
        <v>129</v>
      </c>
      <c r="BM291" s="195" t="s">
        <v>669</v>
      </c>
    </row>
    <row r="292" s="2" customFormat="1" ht="24.15" customHeight="1">
      <c r="A292" s="37"/>
      <c r="B292" s="38"/>
      <c r="C292" s="184" t="s">
        <v>670</v>
      </c>
      <c r="D292" s="184" t="s">
        <v>124</v>
      </c>
      <c r="E292" s="185" t="s">
        <v>671</v>
      </c>
      <c r="F292" s="186" t="s">
        <v>672</v>
      </c>
      <c r="G292" s="187" t="s">
        <v>134</v>
      </c>
      <c r="H292" s="188">
        <v>600</v>
      </c>
      <c r="I292" s="189"/>
      <c r="J292" s="190">
        <f>ROUND(I292*H292,2)</f>
        <v>0</v>
      </c>
      <c r="K292" s="186" t="s">
        <v>128</v>
      </c>
      <c r="L292" s="43"/>
      <c r="M292" s="191" t="s">
        <v>19</v>
      </c>
      <c r="N292" s="192" t="s">
        <v>42</v>
      </c>
      <c r="O292" s="83"/>
      <c r="P292" s="193">
        <f>O292*H292</f>
        <v>0</v>
      </c>
      <c r="Q292" s="193">
        <v>0</v>
      </c>
      <c r="R292" s="193">
        <f>Q292*H292</f>
        <v>0</v>
      </c>
      <c r="S292" s="193">
        <v>0</v>
      </c>
      <c r="T292" s="194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95" t="s">
        <v>129</v>
      </c>
      <c r="AT292" s="195" t="s">
        <v>124</v>
      </c>
      <c r="AU292" s="195" t="s">
        <v>71</v>
      </c>
      <c r="AY292" s="16" t="s">
        <v>130</v>
      </c>
      <c r="BE292" s="196">
        <f>IF(N292="základní",J292,0)</f>
        <v>0</v>
      </c>
      <c r="BF292" s="196">
        <f>IF(N292="snížená",J292,0)</f>
        <v>0</v>
      </c>
      <c r="BG292" s="196">
        <f>IF(N292="zákl. přenesená",J292,0)</f>
        <v>0</v>
      </c>
      <c r="BH292" s="196">
        <f>IF(N292="sníž. přenesená",J292,0)</f>
        <v>0</v>
      </c>
      <c r="BI292" s="196">
        <f>IF(N292="nulová",J292,0)</f>
        <v>0</v>
      </c>
      <c r="BJ292" s="16" t="s">
        <v>14</v>
      </c>
      <c r="BK292" s="196">
        <f>ROUND(I292*H292,2)</f>
        <v>0</v>
      </c>
      <c r="BL292" s="16" t="s">
        <v>129</v>
      </c>
      <c r="BM292" s="195" t="s">
        <v>673</v>
      </c>
    </row>
    <row r="293" s="2" customFormat="1" ht="24.15" customHeight="1">
      <c r="A293" s="37"/>
      <c r="B293" s="38"/>
      <c r="C293" s="184" t="s">
        <v>674</v>
      </c>
      <c r="D293" s="184" t="s">
        <v>124</v>
      </c>
      <c r="E293" s="185" t="s">
        <v>675</v>
      </c>
      <c r="F293" s="186" t="s">
        <v>676</v>
      </c>
      <c r="G293" s="187" t="s">
        <v>134</v>
      </c>
      <c r="H293" s="188">
        <v>1500</v>
      </c>
      <c r="I293" s="189"/>
      <c r="J293" s="190">
        <f>ROUND(I293*H293,2)</f>
        <v>0</v>
      </c>
      <c r="K293" s="186" t="s">
        <v>128</v>
      </c>
      <c r="L293" s="43"/>
      <c r="M293" s="191" t="s">
        <v>19</v>
      </c>
      <c r="N293" s="192" t="s">
        <v>42</v>
      </c>
      <c r="O293" s="83"/>
      <c r="P293" s="193">
        <f>O293*H293</f>
        <v>0</v>
      </c>
      <c r="Q293" s="193">
        <v>0</v>
      </c>
      <c r="R293" s="193">
        <f>Q293*H293</f>
        <v>0</v>
      </c>
      <c r="S293" s="193">
        <v>0</v>
      </c>
      <c r="T293" s="194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95" t="s">
        <v>129</v>
      </c>
      <c r="AT293" s="195" t="s">
        <v>124</v>
      </c>
      <c r="AU293" s="195" t="s">
        <v>71</v>
      </c>
      <c r="AY293" s="16" t="s">
        <v>130</v>
      </c>
      <c r="BE293" s="196">
        <f>IF(N293="základní",J293,0)</f>
        <v>0</v>
      </c>
      <c r="BF293" s="196">
        <f>IF(N293="snížená",J293,0)</f>
        <v>0</v>
      </c>
      <c r="BG293" s="196">
        <f>IF(N293="zákl. přenesená",J293,0)</f>
        <v>0</v>
      </c>
      <c r="BH293" s="196">
        <f>IF(N293="sníž. přenesená",J293,0)</f>
        <v>0</v>
      </c>
      <c r="BI293" s="196">
        <f>IF(N293="nulová",J293,0)</f>
        <v>0</v>
      </c>
      <c r="BJ293" s="16" t="s">
        <v>14</v>
      </c>
      <c r="BK293" s="196">
        <f>ROUND(I293*H293,2)</f>
        <v>0</v>
      </c>
      <c r="BL293" s="16" t="s">
        <v>129</v>
      </c>
      <c r="BM293" s="195" t="s">
        <v>677</v>
      </c>
    </row>
    <row r="294" s="2" customFormat="1">
      <c r="A294" s="37"/>
      <c r="B294" s="38"/>
      <c r="C294" s="39"/>
      <c r="D294" s="197" t="s">
        <v>159</v>
      </c>
      <c r="E294" s="39"/>
      <c r="F294" s="198" t="s">
        <v>473</v>
      </c>
      <c r="G294" s="39"/>
      <c r="H294" s="39"/>
      <c r="I294" s="199"/>
      <c r="J294" s="39"/>
      <c r="K294" s="39"/>
      <c r="L294" s="43"/>
      <c r="M294" s="200"/>
      <c r="N294" s="201"/>
      <c r="O294" s="83"/>
      <c r="P294" s="83"/>
      <c r="Q294" s="83"/>
      <c r="R294" s="83"/>
      <c r="S294" s="83"/>
      <c r="T294" s="84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159</v>
      </c>
      <c r="AU294" s="16" t="s">
        <v>71</v>
      </c>
    </row>
    <row r="295" s="2" customFormat="1" ht="55.5" customHeight="1">
      <c r="A295" s="37"/>
      <c r="B295" s="38"/>
      <c r="C295" s="184" t="s">
        <v>678</v>
      </c>
      <c r="D295" s="184" t="s">
        <v>124</v>
      </c>
      <c r="E295" s="185" t="s">
        <v>679</v>
      </c>
      <c r="F295" s="186" t="s">
        <v>680</v>
      </c>
      <c r="G295" s="187" t="s">
        <v>134</v>
      </c>
      <c r="H295" s="188">
        <v>400</v>
      </c>
      <c r="I295" s="189"/>
      <c r="J295" s="190">
        <f>ROUND(I295*H295,2)</f>
        <v>0</v>
      </c>
      <c r="K295" s="186" t="s">
        <v>128</v>
      </c>
      <c r="L295" s="43"/>
      <c r="M295" s="191" t="s">
        <v>19</v>
      </c>
      <c r="N295" s="192" t="s">
        <v>42</v>
      </c>
      <c r="O295" s="83"/>
      <c r="P295" s="193">
        <f>O295*H295</f>
        <v>0</v>
      </c>
      <c r="Q295" s="193">
        <v>0</v>
      </c>
      <c r="R295" s="193">
        <f>Q295*H295</f>
        <v>0</v>
      </c>
      <c r="S295" s="193">
        <v>0</v>
      </c>
      <c r="T295" s="194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95" t="s">
        <v>129</v>
      </c>
      <c r="AT295" s="195" t="s">
        <v>124</v>
      </c>
      <c r="AU295" s="195" t="s">
        <v>71</v>
      </c>
      <c r="AY295" s="16" t="s">
        <v>130</v>
      </c>
      <c r="BE295" s="196">
        <f>IF(N295="základní",J295,0)</f>
        <v>0</v>
      </c>
      <c r="BF295" s="196">
        <f>IF(N295="snížená",J295,0)</f>
        <v>0</v>
      </c>
      <c r="BG295" s="196">
        <f>IF(N295="zákl. přenesená",J295,0)</f>
        <v>0</v>
      </c>
      <c r="BH295" s="196">
        <f>IF(N295="sníž. přenesená",J295,0)</f>
        <v>0</v>
      </c>
      <c r="BI295" s="196">
        <f>IF(N295="nulová",J295,0)</f>
        <v>0</v>
      </c>
      <c r="BJ295" s="16" t="s">
        <v>14</v>
      </c>
      <c r="BK295" s="196">
        <f>ROUND(I295*H295,2)</f>
        <v>0</v>
      </c>
      <c r="BL295" s="16" t="s">
        <v>129</v>
      </c>
      <c r="BM295" s="195" t="s">
        <v>681</v>
      </c>
    </row>
    <row r="296" s="2" customFormat="1">
      <c r="A296" s="37"/>
      <c r="B296" s="38"/>
      <c r="C296" s="39"/>
      <c r="D296" s="197" t="s">
        <v>159</v>
      </c>
      <c r="E296" s="39"/>
      <c r="F296" s="198" t="s">
        <v>473</v>
      </c>
      <c r="G296" s="39"/>
      <c r="H296" s="39"/>
      <c r="I296" s="199"/>
      <c r="J296" s="39"/>
      <c r="K296" s="39"/>
      <c r="L296" s="43"/>
      <c r="M296" s="200"/>
      <c r="N296" s="201"/>
      <c r="O296" s="83"/>
      <c r="P296" s="83"/>
      <c r="Q296" s="83"/>
      <c r="R296" s="83"/>
      <c r="S296" s="83"/>
      <c r="T296" s="84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159</v>
      </c>
      <c r="AU296" s="16" t="s">
        <v>71</v>
      </c>
    </row>
    <row r="297" s="2" customFormat="1" ht="55.5" customHeight="1">
      <c r="A297" s="37"/>
      <c r="B297" s="38"/>
      <c r="C297" s="184" t="s">
        <v>682</v>
      </c>
      <c r="D297" s="184" t="s">
        <v>124</v>
      </c>
      <c r="E297" s="185" t="s">
        <v>683</v>
      </c>
      <c r="F297" s="186" t="s">
        <v>684</v>
      </c>
      <c r="G297" s="187" t="s">
        <v>134</v>
      </c>
      <c r="H297" s="188">
        <v>1500</v>
      </c>
      <c r="I297" s="189"/>
      <c r="J297" s="190">
        <f>ROUND(I297*H297,2)</f>
        <v>0</v>
      </c>
      <c r="K297" s="186" t="s">
        <v>128</v>
      </c>
      <c r="L297" s="43"/>
      <c r="M297" s="191" t="s">
        <v>19</v>
      </c>
      <c r="N297" s="192" t="s">
        <v>42</v>
      </c>
      <c r="O297" s="83"/>
      <c r="P297" s="193">
        <f>O297*H297</f>
        <v>0</v>
      </c>
      <c r="Q297" s="193">
        <v>0</v>
      </c>
      <c r="R297" s="193">
        <f>Q297*H297</f>
        <v>0</v>
      </c>
      <c r="S297" s="193">
        <v>0</v>
      </c>
      <c r="T297" s="194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95" t="s">
        <v>129</v>
      </c>
      <c r="AT297" s="195" t="s">
        <v>124</v>
      </c>
      <c r="AU297" s="195" t="s">
        <v>71</v>
      </c>
      <c r="AY297" s="16" t="s">
        <v>130</v>
      </c>
      <c r="BE297" s="196">
        <f>IF(N297="základní",J297,0)</f>
        <v>0</v>
      </c>
      <c r="BF297" s="196">
        <f>IF(N297="snížená",J297,0)</f>
        <v>0</v>
      </c>
      <c r="BG297" s="196">
        <f>IF(N297="zákl. přenesená",J297,0)</f>
        <v>0</v>
      </c>
      <c r="BH297" s="196">
        <f>IF(N297="sníž. přenesená",J297,0)</f>
        <v>0</v>
      </c>
      <c r="BI297" s="196">
        <f>IF(N297="nulová",J297,0)</f>
        <v>0</v>
      </c>
      <c r="BJ297" s="16" t="s">
        <v>14</v>
      </c>
      <c r="BK297" s="196">
        <f>ROUND(I297*H297,2)</f>
        <v>0</v>
      </c>
      <c r="BL297" s="16" t="s">
        <v>129</v>
      </c>
      <c r="BM297" s="195" t="s">
        <v>685</v>
      </c>
    </row>
    <row r="298" s="2" customFormat="1">
      <c r="A298" s="37"/>
      <c r="B298" s="38"/>
      <c r="C298" s="39"/>
      <c r="D298" s="197" t="s">
        <v>159</v>
      </c>
      <c r="E298" s="39"/>
      <c r="F298" s="198" t="s">
        <v>473</v>
      </c>
      <c r="G298" s="39"/>
      <c r="H298" s="39"/>
      <c r="I298" s="199"/>
      <c r="J298" s="39"/>
      <c r="K298" s="39"/>
      <c r="L298" s="43"/>
      <c r="M298" s="200"/>
      <c r="N298" s="201"/>
      <c r="O298" s="83"/>
      <c r="P298" s="83"/>
      <c r="Q298" s="83"/>
      <c r="R298" s="83"/>
      <c r="S298" s="83"/>
      <c r="T298" s="84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159</v>
      </c>
      <c r="AU298" s="16" t="s">
        <v>71</v>
      </c>
    </row>
    <row r="299" s="2" customFormat="1" ht="62.7" customHeight="1">
      <c r="A299" s="37"/>
      <c r="B299" s="38"/>
      <c r="C299" s="184" t="s">
        <v>686</v>
      </c>
      <c r="D299" s="184" t="s">
        <v>124</v>
      </c>
      <c r="E299" s="185" t="s">
        <v>687</v>
      </c>
      <c r="F299" s="186" t="s">
        <v>688</v>
      </c>
      <c r="G299" s="187" t="s">
        <v>134</v>
      </c>
      <c r="H299" s="188">
        <v>1000</v>
      </c>
      <c r="I299" s="189"/>
      <c r="J299" s="190">
        <f>ROUND(I299*H299,2)</f>
        <v>0</v>
      </c>
      <c r="K299" s="186" t="s">
        <v>128</v>
      </c>
      <c r="L299" s="43"/>
      <c r="M299" s="191" t="s">
        <v>19</v>
      </c>
      <c r="N299" s="192" t="s">
        <v>42</v>
      </c>
      <c r="O299" s="83"/>
      <c r="P299" s="193">
        <f>O299*H299</f>
        <v>0</v>
      </c>
      <c r="Q299" s="193">
        <v>0</v>
      </c>
      <c r="R299" s="193">
        <f>Q299*H299</f>
        <v>0</v>
      </c>
      <c r="S299" s="193">
        <v>0</v>
      </c>
      <c r="T299" s="194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95" t="s">
        <v>129</v>
      </c>
      <c r="AT299" s="195" t="s">
        <v>124</v>
      </c>
      <c r="AU299" s="195" t="s">
        <v>71</v>
      </c>
      <c r="AY299" s="16" t="s">
        <v>130</v>
      </c>
      <c r="BE299" s="196">
        <f>IF(N299="základní",J299,0)</f>
        <v>0</v>
      </c>
      <c r="BF299" s="196">
        <f>IF(N299="snížená",J299,0)</f>
        <v>0</v>
      </c>
      <c r="BG299" s="196">
        <f>IF(N299="zákl. přenesená",J299,0)</f>
        <v>0</v>
      </c>
      <c r="BH299" s="196">
        <f>IF(N299="sníž. přenesená",J299,0)</f>
        <v>0</v>
      </c>
      <c r="BI299" s="196">
        <f>IF(N299="nulová",J299,0)</f>
        <v>0</v>
      </c>
      <c r="BJ299" s="16" t="s">
        <v>14</v>
      </c>
      <c r="BK299" s="196">
        <f>ROUND(I299*H299,2)</f>
        <v>0</v>
      </c>
      <c r="BL299" s="16" t="s">
        <v>129</v>
      </c>
      <c r="BM299" s="195" t="s">
        <v>689</v>
      </c>
    </row>
    <row r="300" s="2" customFormat="1">
      <c r="A300" s="37"/>
      <c r="B300" s="38"/>
      <c r="C300" s="39"/>
      <c r="D300" s="197" t="s">
        <v>159</v>
      </c>
      <c r="E300" s="39"/>
      <c r="F300" s="198" t="s">
        <v>473</v>
      </c>
      <c r="G300" s="39"/>
      <c r="H300" s="39"/>
      <c r="I300" s="199"/>
      <c r="J300" s="39"/>
      <c r="K300" s="39"/>
      <c r="L300" s="43"/>
      <c r="M300" s="200"/>
      <c r="N300" s="201"/>
      <c r="O300" s="83"/>
      <c r="P300" s="83"/>
      <c r="Q300" s="83"/>
      <c r="R300" s="83"/>
      <c r="S300" s="83"/>
      <c r="T300" s="84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159</v>
      </c>
      <c r="AU300" s="16" t="s">
        <v>71</v>
      </c>
    </row>
    <row r="301" s="2" customFormat="1" ht="55.5" customHeight="1">
      <c r="A301" s="37"/>
      <c r="B301" s="38"/>
      <c r="C301" s="184" t="s">
        <v>690</v>
      </c>
      <c r="D301" s="184" t="s">
        <v>124</v>
      </c>
      <c r="E301" s="185" t="s">
        <v>691</v>
      </c>
      <c r="F301" s="186" t="s">
        <v>692</v>
      </c>
      <c r="G301" s="187" t="s">
        <v>134</v>
      </c>
      <c r="H301" s="188">
        <v>200</v>
      </c>
      <c r="I301" s="189"/>
      <c r="J301" s="190">
        <f>ROUND(I301*H301,2)</f>
        <v>0</v>
      </c>
      <c r="K301" s="186" t="s">
        <v>128</v>
      </c>
      <c r="L301" s="43"/>
      <c r="M301" s="191" t="s">
        <v>19</v>
      </c>
      <c r="N301" s="192" t="s">
        <v>42</v>
      </c>
      <c r="O301" s="83"/>
      <c r="P301" s="193">
        <f>O301*H301</f>
        <v>0</v>
      </c>
      <c r="Q301" s="193">
        <v>0</v>
      </c>
      <c r="R301" s="193">
        <f>Q301*H301</f>
        <v>0</v>
      </c>
      <c r="S301" s="193">
        <v>0</v>
      </c>
      <c r="T301" s="194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95" t="s">
        <v>129</v>
      </c>
      <c r="AT301" s="195" t="s">
        <v>124</v>
      </c>
      <c r="AU301" s="195" t="s">
        <v>71</v>
      </c>
      <c r="AY301" s="16" t="s">
        <v>130</v>
      </c>
      <c r="BE301" s="196">
        <f>IF(N301="základní",J301,0)</f>
        <v>0</v>
      </c>
      <c r="BF301" s="196">
        <f>IF(N301="snížená",J301,0)</f>
        <v>0</v>
      </c>
      <c r="BG301" s="196">
        <f>IF(N301="zákl. přenesená",J301,0)</f>
        <v>0</v>
      </c>
      <c r="BH301" s="196">
        <f>IF(N301="sníž. přenesená",J301,0)</f>
        <v>0</v>
      </c>
      <c r="BI301" s="196">
        <f>IF(N301="nulová",J301,0)</f>
        <v>0</v>
      </c>
      <c r="BJ301" s="16" t="s">
        <v>14</v>
      </c>
      <c r="BK301" s="196">
        <f>ROUND(I301*H301,2)</f>
        <v>0</v>
      </c>
      <c r="BL301" s="16" t="s">
        <v>129</v>
      </c>
      <c r="BM301" s="195" t="s">
        <v>693</v>
      </c>
    </row>
    <row r="302" s="2" customFormat="1">
      <c r="A302" s="37"/>
      <c r="B302" s="38"/>
      <c r="C302" s="39"/>
      <c r="D302" s="197" t="s">
        <v>159</v>
      </c>
      <c r="E302" s="39"/>
      <c r="F302" s="198" t="s">
        <v>473</v>
      </c>
      <c r="G302" s="39"/>
      <c r="H302" s="39"/>
      <c r="I302" s="199"/>
      <c r="J302" s="39"/>
      <c r="K302" s="39"/>
      <c r="L302" s="43"/>
      <c r="M302" s="200"/>
      <c r="N302" s="201"/>
      <c r="O302" s="83"/>
      <c r="P302" s="83"/>
      <c r="Q302" s="83"/>
      <c r="R302" s="83"/>
      <c r="S302" s="83"/>
      <c r="T302" s="84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159</v>
      </c>
      <c r="AU302" s="16" t="s">
        <v>71</v>
      </c>
    </row>
    <row r="303" s="2" customFormat="1" ht="55.5" customHeight="1">
      <c r="A303" s="37"/>
      <c r="B303" s="38"/>
      <c r="C303" s="184" t="s">
        <v>694</v>
      </c>
      <c r="D303" s="184" t="s">
        <v>124</v>
      </c>
      <c r="E303" s="185" t="s">
        <v>695</v>
      </c>
      <c r="F303" s="186" t="s">
        <v>696</v>
      </c>
      <c r="G303" s="187" t="s">
        <v>134</v>
      </c>
      <c r="H303" s="188">
        <v>200</v>
      </c>
      <c r="I303" s="189"/>
      <c r="J303" s="190">
        <f>ROUND(I303*H303,2)</f>
        <v>0</v>
      </c>
      <c r="K303" s="186" t="s">
        <v>128</v>
      </c>
      <c r="L303" s="43"/>
      <c r="M303" s="191" t="s">
        <v>19</v>
      </c>
      <c r="N303" s="192" t="s">
        <v>42</v>
      </c>
      <c r="O303" s="83"/>
      <c r="P303" s="193">
        <f>O303*H303</f>
        <v>0</v>
      </c>
      <c r="Q303" s="193">
        <v>0</v>
      </c>
      <c r="R303" s="193">
        <f>Q303*H303</f>
        <v>0</v>
      </c>
      <c r="S303" s="193">
        <v>0</v>
      </c>
      <c r="T303" s="194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95" t="s">
        <v>129</v>
      </c>
      <c r="AT303" s="195" t="s">
        <v>124</v>
      </c>
      <c r="AU303" s="195" t="s">
        <v>71</v>
      </c>
      <c r="AY303" s="16" t="s">
        <v>130</v>
      </c>
      <c r="BE303" s="196">
        <f>IF(N303="základní",J303,0)</f>
        <v>0</v>
      </c>
      <c r="BF303" s="196">
        <f>IF(N303="snížená",J303,0)</f>
        <v>0</v>
      </c>
      <c r="BG303" s="196">
        <f>IF(N303="zákl. přenesená",J303,0)</f>
        <v>0</v>
      </c>
      <c r="BH303" s="196">
        <f>IF(N303="sníž. přenesená",J303,0)</f>
        <v>0</v>
      </c>
      <c r="BI303" s="196">
        <f>IF(N303="nulová",J303,0)</f>
        <v>0</v>
      </c>
      <c r="BJ303" s="16" t="s">
        <v>14</v>
      </c>
      <c r="BK303" s="196">
        <f>ROUND(I303*H303,2)</f>
        <v>0</v>
      </c>
      <c r="BL303" s="16" t="s">
        <v>129</v>
      </c>
      <c r="BM303" s="195" t="s">
        <v>697</v>
      </c>
    </row>
    <row r="304" s="2" customFormat="1">
      <c r="A304" s="37"/>
      <c r="B304" s="38"/>
      <c r="C304" s="39"/>
      <c r="D304" s="197" t="s">
        <v>159</v>
      </c>
      <c r="E304" s="39"/>
      <c r="F304" s="198" t="s">
        <v>473</v>
      </c>
      <c r="G304" s="39"/>
      <c r="H304" s="39"/>
      <c r="I304" s="199"/>
      <c r="J304" s="39"/>
      <c r="K304" s="39"/>
      <c r="L304" s="43"/>
      <c r="M304" s="200"/>
      <c r="N304" s="201"/>
      <c r="O304" s="83"/>
      <c r="P304" s="83"/>
      <c r="Q304" s="83"/>
      <c r="R304" s="83"/>
      <c r="S304" s="83"/>
      <c r="T304" s="84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159</v>
      </c>
      <c r="AU304" s="16" t="s">
        <v>71</v>
      </c>
    </row>
    <row r="305" s="2" customFormat="1" ht="55.5" customHeight="1">
      <c r="A305" s="37"/>
      <c r="B305" s="38"/>
      <c r="C305" s="184" t="s">
        <v>698</v>
      </c>
      <c r="D305" s="184" t="s">
        <v>124</v>
      </c>
      <c r="E305" s="185" t="s">
        <v>699</v>
      </c>
      <c r="F305" s="186" t="s">
        <v>700</v>
      </c>
      <c r="G305" s="187" t="s">
        <v>134</v>
      </c>
      <c r="H305" s="188">
        <v>200</v>
      </c>
      <c r="I305" s="189"/>
      <c r="J305" s="190">
        <f>ROUND(I305*H305,2)</f>
        <v>0</v>
      </c>
      <c r="K305" s="186" t="s">
        <v>128</v>
      </c>
      <c r="L305" s="43"/>
      <c r="M305" s="191" t="s">
        <v>19</v>
      </c>
      <c r="N305" s="192" t="s">
        <v>42</v>
      </c>
      <c r="O305" s="83"/>
      <c r="P305" s="193">
        <f>O305*H305</f>
        <v>0</v>
      </c>
      <c r="Q305" s="193">
        <v>0</v>
      </c>
      <c r="R305" s="193">
        <f>Q305*H305</f>
        <v>0</v>
      </c>
      <c r="S305" s="193">
        <v>0</v>
      </c>
      <c r="T305" s="194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95" t="s">
        <v>129</v>
      </c>
      <c r="AT305" s="195" t="s">
        <v>124</v>
      </c>
      <c r="AU305" s="195" t="s">
        <v>71</v>
      </c>
      <c r="AY305" s="16" t="s">
        <v>130</v>
      </c>
      <c r="BE305" s="196">
        <f>IF(N305="základní",J305,0)</f>
        <v>0</v>
      </c>
      <c r="BF305" s="196">
        <f>IF(N305="snížená",J305,0)</f>
        <v>0</v>
      </c>
      <c r="BG305" s="196">
        <f>IF(N305="zákl. přenesená",J305,0)</f>
        <v>0</v>
      </c>
      <c r="BH305" s="196">
        <f>IF(N305="sníž. přenesená",J305,0)</f>
        <v>0</v>
      </c>
      <c r="BI305" s="196">
        <f>IF(N305="nulová",J305,0)</f>
        <v>0</v>
      </c>
      <c r="BJ305" s="16" t="s">
        <v>14</v>
      </c>
      <c r="BK305" s="196">
        <f>ROUND(I305*H305,2)</f>
        <v>0</v>
      </c>
      <c r="BL305" s="16" t="s">
        <v>129</v>
      </c>
      <c r="BM305" s="195" t="s">
        <v>701</v>
      </c>
    </row>
    <row r="306" s="2" customFormat="1">
      <c r="A306" s="37"/>
      <c r="B306" s="38"/>
      <c r="C306" s="39"/>
      <c r="D306" s="197" t="s">
        <v>159</v>
      </c>
      <c r="E306" s="39"/>
      <c r="F306" s="198" t="s">
        <v>473</v>
      </c>
      <c r="G306" s="39"/>
      <c r="H306" s="39"/>
      <c r="I306" s="199"/>
      <c r="J306" s="39"/>
      <c r="K306" s="39"/>
      <c r="L306" s="43"/>
      <c r="M306" s="200"/>
      <c r="N306" s="201"/>
      <c r="O306" s="83"/>
      <c r="P306" s="83"/>
      <c r="Q306" s="83"/>
      <c r="R306" s="83"/>
      <c r="S306" s="83"/>
      <c r="T306" s="84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159</v>
      </c>
      <c r="AU306" s="16" t="s">
        <v>71</v>
      </c>
    </row>
    <row r="307" s="2" customFormat="1" ht="55.5" customHeight="1">
      <c r="A307" s="37"/>
      <c r="B307" s="38"/>
      <c r="C307" s="184" t="s">
        <v>702</v>
      </c>
      <c r="D307" s="184" t="s">
        <v>124</v>
      </c>
      <c r="E307" s="185" t="s">
        <v>703</v>
      </c>
      <c r="F307" s="186" t="s">
        <v>704</v>
      </c>
      <c r="G307" s="187" t="s">
        <v>134</v>
      </c>
      <c r="H307" s="188">
        <v>200</v>
      </c>
      <c r="I307" s="189"/>
      <c r="J307" s="190">
        <f>ROUND(I307*H307,2)</f>
        <v>0</v>
      </c>
      <c r="K307" s="186" t="s">
        <v>128</v>
      </c>
      <c r="L307" s="43"/>
      <c r="M307" s="191" t="s">
        <v>19</v>
      </c>
      <c r="N307" s="192" t="s">
        <v>42</v>
      </c>
      <c r="O307" s="83"/>
      <c r="P307" s="193">
        <f>O307*H307</f>
        <v>0</v>
      </c>
      <c r="Q307" s="193">
        <v>0</v>
      </c>
      <c r="R307" s="193">
        <f>Q307*H307</f>
        <v>0</v>
      </c>
      <c r="S307" s="193">
        <v>0</v>
      </c>
      <c r="T307" s="194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95" t="s">
        <v>129</v>
      </c>
      <c r="AT307" s="195" t="s">
        <v>124</v>
      </c>
      <c r="AU307" s="195" t="s">
        <v>71</v>
      </c>
      <c r="AY307" s="16" t="s">
        <v>130</v>
      </c>
      <c r="BE307" s="196">
        <f>IF(N307="základní",J307,0)</f>
        <v>0</v>
      </c>
      <c r="BF307" s="196">
        <f>IF(N307="snížená",J307,0)</f>
        <v>0</v>
      </c>
      <c r="BG307" s="196">
        <f>IF(N307="zákl. přenesená",J307,0)</f>
        <v>0</v>
      </c>
      <c r="BH307" s="196">
        <f>IF(N307="sníž. přenesená",J307,0)</f>
        <v>0</v>
      </c>
      <c r="BI307" s="196">
        <f>IF(N307="nulová",J307,0)</f>
        <v>0</v>
      </c>
      <c r="BJ307" s="16" t="s">
        <v>14</v>
      </c>
      <c r="BK307" s="196">
        <f>ROUND(I307*H307,2)</f>
        <v>0</v>
      </c>
      <c r="BL307" s="16" t="s">
        <v>129</v>
      </c>
      <c r="BM307" s="195" t="s">
        <v>705</v>
      </c>
    </row>
    <row r="308" s="2" customFormat="1">
      <c r="A308" s="37"/>
      <c r="B308" s="38"/>
      <c r="C308" s="39"/>
      <c r="D308" s="197" t="s">
        <v>159</v>
      </c>
      <c r="E308" s="39"/>
      <c r="F308" s="198" t="s">
        <v>473</v>
      </c>
      <c r="G308" s="39"/>
      <c r="H308" s="39"/>
      <c r="I308" s="199"/>
      <c r="J308" s="39"/>
      <c r="K308" s="39"/>
      <c r="L308" s="43"/>
      <c r="M308" s="200"/>
      <c r="N308" s="201"/>
      <c r="O308" s="83"/>
      <c r="P308" s="83"/>
      <c r="Q308" s="83"/>
      <c r="R308" s="83"/>
      <c r="S308" s="83"/>
      <c r="T308" s="84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159</v>
      </c>
      <c r="AU308" s="16" t="s">
        <v>71</v>
      </c>
    </row>
    <row r="309" s="2" customFormat="1" ht="55.5" customHeight="1">
      <c r="A309" s="37"/>
      <c r="B309" s="38"/>
      <c r="C309" s="184" t="s">
        <v>706</v>
      </c>
      <c r="D309" s="184" t="s">
        <v>124</v>
      </c>
      <c r="E309" s="185" t="s">
        <v>707</v>
      </c>
      <c r="F309" s="186" t="s">
        <v>708</v>
      </c>
      <c r="G309" s="187" t="s">
        <v>134</v>
      </c>
      <c r="H309" s="188">
        <v>200</v>
      </c>
      <c r="I309" s="189"/>
      <c r="J309" s="190">
        <f>ROUND(I309*H309,2)</f>
        <v>0</v>
      </c>
      <c r="K309" s="186" t="s">
        <v>128</v>
      </c>
      <c r="L309" s="43"/>
      <c r="M309" s="191" t="s">
        <v>19</v>
      </c>
      <c r="N309" s="192" t="s">
        <v>42</v>
      </c>
      <c r="O309" s="83"/>
      <c r="P309" s="193">
        <f>O309*H309</f>
        <v>0</v>
      </c>
      <c r="Q309" s="193">
        <v>0</v>
      </c>
      <c r="R309" s="193">
        <f>Q309*H309</f>
        <v>0</v>
      </c>
      <c r="S309" s="193">
        <v>0</v>
      </c>
      <c r="T309" s="194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95" t="s">
        <v>129</v>
      </c>
      <c r="AT309" s="195" t="s">
        <v>124</v>
      </c>
      <c r="AU309" s="195" t="s">
        <v>71</v>
      </c>
      <c r="AY309" s="16" t="s">
        <v>130</v>
      </c>
      <c r="BE309" s="196">
        <f>IF(N309="základní",J309,0)</f>
        <v>0</v>
      </c>
      <c r="BF309" s="196">
        <f>IF(N309="snížená",J309,0)</f>
        <v>0</v>
      </c>
      <c r="BG309" s="196">
        <f>IF(N309="zákl. přenesená",J309,0)</f>
        <v>0</v>
      </c>
      <c r="BH309" s="196">
        <f>IF(N309="sníž. přenesená",J309,0)</f>
        <v>0</v>
      </c>
      <c r="BI309" s="196">
        <f>IF(N309="nulová",J309,0)</f>
        <v>0</v>
      </c>
      <c r="BJ309" s="16" t="s">
        <v>14</v>
      </c>
      <c r="BK309" s="196">
        <f>ROUND(I309*H309,2)</f>
        <v>0</v>
      </c>
      <c r="BL309" s="16" t="s">
        <v>129</v>
      </c>
      <c r="BM309" s="195" t="s">
        <v>709</v>
      </c>
    </row>
    <row r="310" s="2" customFormat="1">
      <c r="A310" s="37"/>
      <c r="B310" s="38"/>
      <c r="C310" s="39"/>
      <c r="D310" s="197" t="s">
        <v>159</v>
      </c>
      <c r="E310" s="39"/>
      <c r="F310" s="198" t="s">
        <v>473</v>
      </c>
      <c r="G310" s="39"/>
      <c r="H310" s="39"/>
      <c r="I310" s="199"/>
      <c r="J310" s="39"/>
      <c r="K310" s="39"/>
      <c r="L310" s="43"/>
      <c r="M310" s="200"/>
      <c r="N310" s="201"/>
      <c r="O310" s="83"/>
      <c r="P310" s="83"/>
      <c r="Q310" s="83"/>
      <c r="R310" s="83"/>
      <c r="S310" s="83"/>
      <c r="T310" s="84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159</v>
      </c>
      <c r="AU310" s="16" t="s">
        <v>71</v>
      </c>
    </row>
    <row r="311" s="2" customFormat="1" ht="24.15" customHeight="1">
      <c r="A311" s="37"/>
      <c r="B311" s="38"/>
      <c r="C311" s="184" t="s">
        <v>710</v>
      </c>
      <c r="D311" s="184" t="s">
        <v>124</v>
      </c>
      <c r="E311" s="185" t="s">
        <v>711</v>
      </c>
      <c r="F311" s="186" t="s">
        <v>712</v>
      </c>
      <c r="G311" s="187" t="s">
        <v>134</v>
      </c>
      <c r="H311" s="188">
        <v>1000</v>
      </c>
      <c r="I311" s="189"/>
      <c r="J311" s="190">
        <f>ROUND(I311*H311,2)</f>
        <v>0</v>
      </c>
      <c r="K311" s="186" t="s">
        <v>128</v>
      </c>
      <c r="L311" s="43"/>
      <c r="M311" s="191" t="s">
        <v>19</v>
      </c>
      <c r="N311" s="192" t="s">
        <v>42</v>
      </c>
      <c r="O311" s="83"/>
      <c r="P311" s="193">
        <f>O311*H311</f>
        <v>0</v>
      </c>
      <c r="Q311" s="193">
        <v>0</v>
      </c>
      <c r="R311" s="193">
        <f>Q311*H311</f>
        <v>0</v>
      </c>
      <c r="S311" s="193">
        <v>0</v>
      </c>
      <c r="T311" s="194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95" t="s">
        <v>129</v>
      </c>
      <c r="AT311" s="195" t="s">
        <v>124</v>
      </c>
      <c r="AU311" s="195" t="s">
        <v>71</v>
      </c>
      <c r="AY311" s="16" t="s">
        <v>130</v>
      </c>
      <c r="BE311" s="196">
        <f>IF(N311="základní",J311,0)</f>
        <v>0</v>
      </c>
      <c r="BF311" s="196">
        <f>IF(N311="snížená",J311,0)</f>
        <v>0</v>
      </c>
      <c r="BG311" s="196">
        <f>IF(N311="zákl. přenesená",J311,0)</f>
        <v>0</v>
      </c>
      <c r="BH311" s="196">
        <f>IF(N311="sníž. přenesená",J311,0)</f>
        <v>0</v>
      </c>
      <c r="BI311" s="196">
        <f>IF(N311="nulová",J311,0)</f>
        <v>0</v>
      </c>
      <c r="BJ311" s="16" t="s">
        <v>14</v>
      </c>
      <c r="BK311" s="196">
        <f>ROUND(I311*H311,2)</f>
        <v>0</v>
      </c>
      <c r="BL311" s="16" t="s">
        <v>129</v>
      </c>
      <c r="BM311" s="195" t="s">
        <v>713</v>
      </c>
    </row>
    <row r="312" s="2" customFormat="1">
      <c r="A312" s="37"/>
      <c r="B312" s="38"/>
      <c r="C312" s="39"/>
      <c r="D312" s="197" t="s">
        <v>159</v>
      </c>
      <c r="E312" s="39"/>
      <c r="F312" s="198" t="s">
        <v>473</v>
      </c>
      <c r="G312" s="39"/>
      <c r="H312" s="39"/>
      <c r="I312" s="199"/>
      <c r="J312" s="39"/>
      <c r="K312" s="39"/>
      <c r="L312" s="43"/>
      <c r="M312" s="200"/>
      <c r="N312" s="201"/>
      <c r="O312" s="83"/>
      <c r="P312" s="83"/>
      <c r="Q312" s="83"/>
      <c r="R312" s="83"/>
      <c r="S312" s="83"/>
      <c r="T312" s="84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159</v>
      </c>
      <c r="AU312" s="16" t="s">
        <v>71</v>
      </c>
    </row>
    <row r="313" s="2" customFormat="1" ht="24.15" customHeight="1">
      <c r="A313" s="37"/>
      <c r="B313" s="38"/>
      <c r="C313" s="184" t="s">
        <v>714</v>
      </c>
      <c r="D313" s="184" t="s">
        <v>124</v>
      </c>
      <c r="E313" s="185" t="s">
        <v>715</v>
      </c>
      <c r="F313" s="186" t="s">
        <v>716</v>
      </c>
      <c r="G313" s="187" t="s">
        <v>134</v>
      </c>
      <c r="H313" s="188">
        <v>200</v>
      </c>
      <c r="I313" s="189"/>
      <c r="J313" s="190">
        <f>ROUND(I313*H313,2)</f>
        <v>0</v>
      </c>
      <c r="K313" s="186" t="s">
        <v>128</v>
      </c>
      <c r="L313" s="43"/>
      <c r="M313" s="191" t="s">
        <v>19</v>
      </c>
      <c r="N313" s="192" t="s">
        <v>42</v>
      </c>
      <c r="O313" s="83"/>
      <c r="P313" s="193">
        <f>O313*H313</f>
        <v>0</v>
      </c>
      <c r="Q313" s="193">
        <v>0</v>
      </c>
      <c r="R313" s="193">
        <f>Q313*H313</f>
        <v>0</v>
      </c>
      <c r="S313" s="193">
        <v>0</v>
      </c>
      <c r="T313" s="194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95" t="s">
        <v>129</v>
      </c>
      <c r="AT313" s="195" t="s">
        <v>124</v>
      </c>
      <c r="AU313" s="195" t="s">
        <v>71</v>
      </c>
      <c r="AY313" s="16" t="s">
        <v>130</v>
      </c>
      <c r="BE313" s="196">
        <f>IF(N313="základní",J313,0)</f>
        <v>0</v>
      </c>
      <c r="BF313" s="196">
        <f>IF(N313="snížená",J313,0)</f>
        <v>0</v>
      </c>
      <c r="BG313" s="196">
        <f>IF(N313="zákl. přenesená",J313,0)</f>
        <v>0</v>
      </c>
      <c r="BH313" s="196">
        <f>IF(N313="sníž. přenesená",J313,0)</f>
        <v>0</v>
      </c>
      <c r="BI313" s="196">
        <f>IF(N313="nulová",J313,0)</f>
        <v>0</v>
      </c>
      <c r="BJ313" s="16" t="s">
        <v>14</v>
      </c>
      <c r="BK313" s="196">
        <f>ROUND(I313*H313,2)</f>
        <v>0</v>
      </c>
      <c r="BL313" s="16" t="s">
        <v>129</v>
      </c>
      <c r="BM313" s="195" t="s">
        <v>717</v>
      </c>
    </row>
    <row r="314" s="2" customFormat="1">
      <c r="A314" s="37"/>
      <c r="B314" s="38"/>
      <c r="C314" s="39"/>
      <c r="D314" s="197" t="s">
        <v>159</v>
      </c>
      <c r="E314" s="39"/>
      <c r="F314" s="198" t="s">
        <v>473</v>
      </c>
      <c r="G314" s="39"/>
      <c r="H314" s="39"/>
      <c r="I314" s="199"/>
      <c r="J314" s="39"/>
      <c r="K314" s="39"/>
      <c r="L314" s="43"/>
      <c r="M314" s="200"/>
      <c r="N314" s="201"/>
      <c r="O314" s="83"/>
      <c r="P314" s="83"/>
      <c r="Q314" s="83"/>
      <c r="R314" s="83"/>
      <c r="S314" s="83"/>
      <c r="T314" s="84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159</v>
      </c>
      <c r="AU314" s="16" t="s">
        <v>71</v>
      </c>
    </row>
    <row r="315" s="2" customFormat="1" ht="49.05" customHeight="1">
      <c r="A315" s="37"/>
      <c r="B315" s="38"/>
      <c r="C315" s="184" t="s">
        <v>718</v>
      </c>
      <c r="D315" s="184" t="s">
        <v>124</v>
      </c>
      <c r="E315" s="185" t="s">
        <v>719</v>
      </c>
      <c r="F315" s="186" t="s">
        <v>720</v>
      </c>
      <c r="G315" s="187" t="s">
        <v>134</v>
      </c>
      <c r="H315" s="188">
        <v>20</v>
      </c>
      <c r="I315" s="189"/>
      <c r="J315" s="190">
        <f>ROUND(I315*H315,2)</f>
        <v>0</v>
      </c>
      <c r="K315" s="186" t="s">
        <v>128</v>
      </c>
      <c r="L315" s="43"/>
      <c r="M315" s="191" t="s">
        <v>19</v>
      </c>
      <c r="N315" s="192" t="s">
        <v>42</v>
      </c>
      <c r="O315" s="83"/>
      <c r="P315" s="193">
        <f>O315*H315</f>
        <v>0</v>
      </c>
      <c r="Q315" s="193">
        <v>0</v>
      </c>
      <c r="R315" s="193">
        <f>Q315*H315</f>
        <v>0</v>
      </c>
      <c r="S315" s="193">
        <v>0</v>
      </c>
      <c r="T315" s="194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95" t="s">
        <v>129</v>
      </c>
      <c r="AT315" s="195" t="s">
        <v>124</v>
      </c>
      <c r="AU315" s="195" t="s">
        <v>71</v>
      </c>
      <c r="AY315" s="16" t="s">
        <v>130</v>
      </c>
      <c r="BE315" s="196">
        <f>IF(N315="základní",J315,0)</f>
        <v>0</v>
      </c>
      <c r="BF315" s="196">
        <f>IF(N315="snížená",J315,0)</f>
        <v>0</v>
      </c>
      <c r="BG315" s="196">
        <f>IF(N315="zákl. přenesená",J315,0)</f>
        <v>0</v>
      </c>
      <c r="BH315" s="196">
        <f>IF(N315="sníž. přenesená",J315,0)</f>
        <v>0</v>
      </c>
      <c r="BI315" s="196">
        <f>IF(N315="nulová",J315,0)</f>
        <v>0</v>
      </c>
      <c r="BJ315" s="16" t="s">
        <v>14</v>
      </c>
      <c r="BK315" s="196">
        <f>ROUND(I315*H315,2)</f>
        <v>0</v>
      </c>
      <c r="BL315" s="16" t="s">
        <v>129</v>
      </c>
      <c r="BM315" s="195" t="s">
        <v>721</v>
      </c>
    </row>
    <row r="316" s="2" customFormat="1">
      <c r="A316" s="37"/>
      <c r="B316" s="38"/>
      <c r="C316" s="39"/>
      <c r="D316" s="197" t="s">
        <v>159</v>
      </c>
      <c r="E316" s="39"/>
      <c r="F316" s="198" t="s">
        <v>473</v>
      </c>
      <c r="G316" s="39"/>
      <c r="H316" s="39"/>
      <c r="I316" s="199"/>
      <c r="J316" s="39"/>
      <c r="K316" s="39"/>
      <c r="L316" s="43"/>
      <c r="M316" s="200"/>
      <c r="N316" s="201"/>
      <c r="O316" s="83"/>
      <c r="P316" s="83"/>
      <c r="Q316" s="83"/>
      <c r="R316" s="83"/>
      <c r="S316" s="83"/>
      <c r="T316" s="84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159</v>
      </c>
      <c r="AU316" s="16" t="s">
        <v>71</v>
      </c>
    </row>
    <row r="317" s="2" customFormat="1" ht="37.8" customHeight="1">
      <c r="A317" s="37"/>
      <c r="B317" s="38"/>
      <c r="C317" s="184" t="s">
        <v>722</v>
      </c>
      <c r="D317" s="184" t="s">
        <v>124</v>
      </c>
      <c r="E317" s="185" t="s">
        <v>723</v>
      </c>
      <c r="F317" s="186" t="s">
        <v>724</v>
      </c>
      <c r="G317" s="187" t="s">
        <v>134</v>
      </c>
      <c r="H317" s="188">
        <v>20</v>
      </c>
      <c r="I317" s="189"/>
      <c r="J317" s="190">
        <f>ROUND(I317*H317,2)</f>
        <v>0</v>
      </c>
      <c r="K317" s="186" t="s">
        <v>128</v>
      </c>
      <c r="L317" s="43"/>
      <c r="M317" s="191" t="s">
        <v>19</v>
      </c>
      <c r="N317" s="192" t="s">
        <v>42</v>
      </c>
      <c r="O317" s="83"/>
      <c r="P317" s="193">
        <f>O317*H317</f>
        <v>0</v>
      </c>
      <c r="Q317" s="193">
        <v>0</v>
      </c>
      <c r="R317" s="193">
        <f>Q317*H317</f>
        <v>0</v>
      </c>
      <c r="S317" s="193">
        <v>0</v>
      </c>
      <c r="T317" s="194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95" t="s">
        <v>129</v>
      </c>
      <c r="AT317" s="195" t="s">
        <v>124</v>
      </c>
      <c r="AU317" s="195" t="s">
        <v>71</v>
      </c>
      <c r="AY317" s="16" t="s">
        <v>130</v>
      </c>
      <c r="BE317" s="196">
        <f>IF(N317="základní",J317,0)</f>
        <v>0</v>
      </c>
      <c r="BF317" s="196">
        <f>IF(N317="snížená",J317,0)</f>
        <v>0</v>
      </c>
      <c r="BG317" s="196">
        <f>IF(N317="zákl. přenesená",J317,0)</f>
        <v>0</v>
      </c>
      <c r="BH317" s="196">
        <f>IF(N317="sníž. přenesená",J317,0)</f>
        <v>0</v>
      </c>
      <c r="BI317" s="196">
        <f>IF(N317="nulová",J317,0)</f>
        <v>0</v>
      </c>
      <c r="BJ317" s="16" t="s">
        <v>14</v>
      </c>
      <c r="BK317" s="196">
        <f>ROUND(I317*H317,2)</f>
        <v>0</v>
      </c>
      <c r="BL317" s="16" t="s">
        <v>129</v>
      </c>
      <c r="BM317" s="195" t="s">
        <v>725</v>
      </c>
    </row>
    <row r="318" s="2" customFormat="1">
      <c r="A318" s="37"/>
      <c r="B318" s="38"/>
      <c r="C318" s="39"/>
      <c r="D318" s="197" t="s">
        <v>159</v>
      </c>
      <c r="E318" s="39"/>
      <c r="F318" s="198" t="s">
        <v>473</v>
      </c>
      <c r="G318" s="39"/>
      <c r="H318" s="39"/>
      <c r="I318" s="199"/>
      <c r="J318" s="39"/>
      <c r="K318" s="39"/>
      <c r="L318" s="43"/>
      <c r="M318" s="200"/>
      <c r="N318" s="201"/>
      <c r="O318" s="83"/>
      <c r="P318" s="83"/>
      <c r="Q318" s="83"/>
      <c r="R318" s="83"/>
      <c r="S318" s="83"/>
      <c r="T318" s="84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159</v>
      </c>
      <c r="AU318" s="16" t="s">
        <v>71</v>
      </c>
    </row>
    <row r="319" s="2" customFormat="1" ht="37.8" customHeight="1">
      <c r="A319" s="37"/>
      <c r="B319" s="38"/>
      <c r="C319" s="184" t="s">
        <v>726</v>
      </c>
      <c r="D319" s="184" t="s">
        <v>124</v>
      </c>
      <c r="E319" s="185" t="s">
        <v>727</v>
      </c>
      <c r="F319" s="186" t="s">
        <v>728</v>
      </c>
      <c r="G319" s="187" t="s">
        <v>729</v>
      </c>
      <c r="H319" s="188">
        <v>600</v>
      </c>
      <c r="I319" s="189"/>
      <c r="J319" s="190">
        <f>ROUND(I319*H319,2)</f>
        <v>0</v>
      </c>
      <c r="K319" s="186" t="s">
        <v>128</v>
      </c>
      <c r="L319" s="43"/>
      <c r="M319" s="191" t="s">
        <v>19</v>
      </c>
      <c r="N319" s="192" t="s">
        <v>42</v>
      </c>
      <c r="O319" s="83"/>
      <c r="P319" s="193">
        <f>O319*H319</f>
        <v>0</v>
      </c>
      <c r="Q319" s="193">
        <v>0</v>
      </c>
      <c r="R319" s="193">
        <f>Q319*H319</f>
        <v>0</v>
      </c>
      <c r="S319" s="193">
        <v>0</v>
      </c>
      <c r="T319" s="194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95" t="s">
        <v>129</v>
      </c>
      <c r="AT319" s="195" t="s">
        <v>124</v>
      </c>
      <c r="AU319" s="195" t="s">
        <v>71</v>
      </c>
      <c r="AY319" s="16" t="s">
        <v>130</v>
      </c>
      <c r="BE319" s="196">
        <f>IF(N319="základní",J319,0)</f>
        <v>0</v>
      </c>
      <c r="BF319" s="196">
        <f>IF(N319="snížená",J319,0)</f>
        <v>0</v>
      </c>
      <c r="BG319" s="196">
        <f>IF(N319="zákl. přenesená",J319,0)</f>
        <v>0</v>
      </c>
      <c r="BH319" s="196">
        <f>IF(N319="sníž. přenesená",J319,0)</f>
        <v>0</v>
      </c>
      <c r="BI319" s="196">
        <f>IF(N319="nulová",J319,0)</f>
        <v>0</v>
      </c>
      <c r="BJ319" s="16" t="s">
        <v>14</v>
      </c>
      <c r="BK319" s="196">
        <f>ROUND(I319*H319,2)</f>
        <v>0</v>
      </c>
      <c r="BL319" s="16" t="s">
        <v>129</v>
      </c>
      <c r="BM319" s="195" t="s">
        <v>730</v>
      </c>
    </row>
    <row r="320" s="2" customFormat="1" ht="37.8" customHeight="1">
      <c r="A320" s="37"/>
      <c r="B320" s="38"/>
      <c r="C320" s="184" t="s">
        <v>731</v>
      </c>
      <c r="D320" s="184" t="s">
        <v>124</v>
      </c>
      <c r="E320" s="185" t="s">
        <v>732</v>
      </c>
      <c r="F320" s="186" t="s">
        <v>733</v>
      </c>
      <c r="G320" s="187" t="s">
        <v>729</v>
      </c>
      <c r="H320" s="188">
        <v>200</v>
      </c>
      <c r="I320" s="189"/>
      <c r="J320" s="190">
        <f>ROUND(I320*H320,2)</f>
        <v>0</v>
      </c>
      <c r="K320" s="186" t="s">
        <v>128</v>
      </c>
      <c r="L320" s="43"/>
      <c r="M320" s="191" t="s">
        <v>19</v>
      </c>
      <c r="N320" s="192" t="s">
        <v>42</v>
      </c>
      <c r="O320" s="83"/>
      <c r="P320" s="193">
        <f>O320*H320</f>
        <v>0</v>
      </c>
      <c r="Q320" s="193">
        <v>0</v>
      </c>
      <c r="R320" s="193">
        <f>Q320*H320</f>
        <v>0</v>
      </c>
      <c r="S320" s="193">
        <v>0</v>
      </c>
      <c r="T320" s="194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95" t="s">
        <v>129</v>
      </c>
      <c r="AT320" s="195" t="s">
        <v>124</v>
      </c>
      <c r="AU320" s="195" t="s">
        <v>71</v>
      </c>
      <c r="AY320" s="16" t="s">
        <v>130</v>
      </c>
      <c r="BE320" s="196">
        <f>IF(N320="základní",J320,0)</f>
        <v>0</v>
      </c>
      <c r="BF320" s="196">
        <f>IF(N320="snížená",J320,0)</f>
        <v>0</v>
      </c>
      <c r="BG320" s="196">
        <f>IF(N320="zákl. přenesená",J320,0)</f>
        <v>0</v>
      </c>
      <c r="BH320" s="196">
        <f>IF(N320="sníž. přenesená",J320,0)</f>
        <v>0</v>
      </c>
      <c r="BI320" s="196">
        <f>IF(N320="nulová",J320,0)</f>
        <v>0</v>
      </c>
      <c r="BJ320" s="16" t="s">
        <v>14</v>
      </c>
      <c r="BK320" s="196">
        <f>ROUND(I320*H320,2)</f>
        <v>0</v>
      </c>
      <c r="BL320" s="16" t="s">
        <v>129</v>
      </c>
      <c r="BM320" s="195" t="s">
        <v>734</v>
      </c>
    </row>
    <row r="321" s="2" customFormat="1" ht="37.8" customHeight="1">
      <c r="A321" s="37"/>
      <c r="B321" s="38"/>
      <c r="C321" s="184" t="s">
        <v>735</v>
      </c>
      <c r="D321" s="184" t="s">
        <v>124</v>
      </c>
      <c r="E321" s="185" t="s">
        <v>736</v>
      </c>
      <c r="F321" s="186" t="s">
        <v>737</v>
      </c>
      <c r="G321" s="187" t="s">
        <v>729</v>
      </c>
      <c r="H321" s="188">
        <v>20</v>
      </c>
      <c r="I321" s="189"/>
      <c r="J321" s="190">
        <f>ROUND(I321*H321,2)</f>
        <v>0</v>
      </c>
      <c r="K321" s="186" t="s">
        <v>128</v>
      </c>
      <c r="L321" s="43"/>
      <c r="M321" s="191" t="s">
        <v>19</v>
      </c>
      <c r="N321" s="192" t="s">
        <v>42</v>
      </c>
      <c r="O321" s="83"/>
      <c r="P321" s="193">
        <f>O321*H321</f>
        <v>0</v>
      </c>
      <c r="Q321" s="193">
        <v>0</v>
      </c>
      <c r="R321" s="193">
        <f>Q321*H321</f>
        <v>0</v>
      </c>
      <c r="S321" s="193">
        <v>0</v>
      </c>
      <c r="T321" s="194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195" t="s">
        <v>129</v>
      </c>
      <c r="AT321" s="195" t="s">
        <v>124</v>
      </c>
      <c r="AU321" s="195" t="s">
        <v>71</v>
      </c>
      <c r="AY321" s="16" t="s">
        <v>130</v>
      </c>
      <c r="BE321" s="196">
        <f>IF(N321="základní",J321,0)</f>
        <v>0</v>
      </c>
      <c r="BF321" s="196">
        <f>IF(N321="snížená",J321,0)</f>
        <v>0</v>
      </c>
      <c r="BG321" s="196">
        <f>IF(N321="zákl. přenesená",J321,0)</f>
        <v>0</v>
      </c>
      <c r="BH321" s="196">
        <f>IF(N321="sníž. přenesená",J321,0)</f>
        <v>0</v>
      </c>
      <c r="BI321" s="196">
        <f>IF(N321="nulová",J321,0)</f>
        <v>0</v>
      </c>
      <c r="BJ321" s="16" t="s">
        <v>14</v>
      </c>
      <c r="BK321" s="196">
        <f>ROUND(I321*H321,2)</f>
        <v>0</v>
      </c>
      <c r="BL321" s="16" t="s">
        <v>129</v>
      </c>
      <c r="BM321" s="195" t="s">
        <v>738</v>
      </c>
    </row>
    <row r="322" s="2" customFormat="1" ht="55.5" customHeight="1">
      <c r="A322" s="37"/>
      <c r="B322" s="38"/>
      <c r="C322" s="184" t="s">
        <v>739</v>
      </c>
      <c r="D322" s="184" t="s">
        <v>124</v>
      </c>
      <c r="E322" s="185" t="s">
        <v>740</v>
      </c>
      <c r="F322" s="186" t="s">
        <v>741</v>
      </c>
      <c r="G322" s="187" t="s">
        <v>729</v>
      </c>
      <c r="H322" s="188">
        <v>10</v>
      </c>
      <c r="I322" s="189"/>
      <c r="J322" s="190">
        <f>ROUND(I322*H322,2)</f>
        <v>0</v>
      </c>
      <c r="K322" s="186" t="s">
        <v>128</v>
      </c>
      <c r="L322" s="43"/>
      <c r="M322" s="191" t="s">
        <v>19</v>
      </c>
      <c r="N322" s="192" t="s">
        <v>42</v>
      </c>
      <c r="O322" s="83"/>
      <c r="P322" s="193">
        <f>O322*H322</f>
        <v>0</v>
      </c>
      <c r="Q322" s="193">
        <v>0</v>
      </c>
      <c r="R322" s="193">
        <f>Q322*H322</f>
        <v>0</v>
      </c>
      <c r="S322" s="193">
        <v>0</v>
      </c>
      <c r="T322" s="194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95" t="s">
        <v>129</v>
      </c>
      <c r="AT322" s="195" t="s">
        <v>124</v>
      </c>
      <c r="AU322" s="195" t="s">
        <v>71</v>
      </c>
      <c r="AY322" s="16" t="s">
        <v>130</v>
      </c>
      <c r="BE322" s="196">
        <f>IF(N322="základní",J322,0)</f>
        <v>0</v>
      </c>
      <c r="BF322" s="196">
        <f>IF(N322="snížená",J322,0)</f>
        <v>0</v>
      </c>
      <c r="BG322" s="196">
        <f>IF(N322="zákl. přenesená",J322,0)</f>
        <v>0</v>
      </c>
      <c r="BH322" s="196">
        <f>IF(N322="sníž. přenesená",J322,0)</f>
        <v>0</v>
      </c>
      <c r="BI322" s="196">
        <f>IF(N322="nulová",J322,0)</f>
        <v>0</v>
      </c>
      <c r="BJ322" s="16" t="s">
        <v>14</v>
      </c>
      <c r="BK322" s="196">
        <f>ROUND(I322*H322,2)</f>
        <v>0</v>
      </c>
      <c r="BL322" s="16" t="s">
        <v>129</v>
      </c>
      <c r="BM322" s="195" t="s">
        <v>742</v>
      </c>
    </row>
    <row r="323" s="2" customFormat="1">
      <c r="A323" s="37"/>
      <c r="B323" s="38"/>
      <c r="C323" s="39"/>
      <c r="D323" s="197" t="s">
        <v>159</v>
      </c>
      <c r="E323" s="39"/>
      <c r="F323" s="198" t="s">
        <v>743</v>
      </c>
      <c r="G323" s="39"/>
      <c r="H323" s="39"/>
      <c r="I323" s="199"/>
      <c r="J323" s="39"/>
      <c r="K323" s="39"/>
      <c r="L323" s="43"/>
      <c r="M323" s="200"/>
      <c r="N323" s="201"/>
      <c r="O323" s="83"/>
      <c r="P323" s="83"/>
      <c r="Q323" s="83"/>
      <c r="R323" s="83"/>
      <c r="S323" s="83"/>
      <c r="T323" s="84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159</v>
      </c>
      <c r="AU323" s="16" t="s">
        <v>71</v>
      </c>
    </row>
    <row r="324" s="2" customFormat="1" ht="55.5" customHeight="1">
      <c r="A324" s="37"/>
      <c r="B324" s="38"/>
      <c r="C324" s="184" t="s">
        <v>744</v>
      </c>
      <c r="D324" s="184" t="s">
        <v>124</v>
      </c>
      <c r="E324" s="185" t="s">
        <v>745</v>
      </c>
      <c r="F324" s="186" t="s">
        <v>746</v>
      </c>
      <c r="G324" s="187" t="s">
        <v>729</v>
      </c>
      <c r="H324" s="188">
        <v>10</v>
      </c>
      <c r="I324" s="189"/>
      <c r="J324" s="190">
        <f>ROUND(I324*H324,2)</f>
        <v>0</v>
      </c>
      <c r="K324" s="186" t="s">
        <v>128</v>
      </c>
      <c r="L324" s="43"/>
      <c r="M324" s="191" t="s">
        <v>19</v>
      </c>
      <c r="N324" s="192" t="s">
        <v>42</v>
      </c>
      <c r="O324" s="83"/>
      <c r="P324" s="193">
        <f>O324*H324</f>
        <v>0</v>
      </c>
      <c r="Q324" s="193">
        <v>0</v>
      </c>
      <c r="R324" s="193">
        <f>Q324*H324</f>
        <v>0</v>
      </c>
      <c r="S324" s="193">
        <v>0</v>
      </c>
      <c r="T324" s="194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95" t="s">
        <v>129</v>
      </c>
      <c r="AT324" s="195" t="s">
        <v>124</v>
      </c>
      <c r="AU324" s="195" t="s">
        <v>71</v>
      </c>
      <c r="AY324" s="16" t="s">
        <v>130</v>
      </c>
      <c r="BE324" s="196">
        <f>IF(N324="základní",J324,0)</f>
        <v>0</v>
      </c>
      <c r="BF324" s="196">
        <f>IF(N324="snížená",J324,0)</f>
        <v>0</v>
      </c>
      <c r="BG324" s="196">
        <f>IF(N324="zákl. přenesená",J324,0)</f>
        <v>0</v>
      </c>
      <c r="BH324" s="196">
        <f>IF(N324="sníž. přenesená",J324,0)</f>
        <v>0</v>
      </c>
      <c r="BI324" s="196">
        <f>IF(N324="nulová",J324,0)</f>
        <v>0</v>
      </c>
      <c r="BJ324" s="16" t="s">
        <v>14</v>
      </c>
      <c r="BK324" s="196">
        <f>ROUND(I324*H324,2)</f>
        <v>0</v>
      </c>
      <c r="BL324" s="16" t="s">
        <v>129</v>
      </c>
      <c r="BM324" s="195" t="s">
        <v>747</v>
      </c>
    </row>
    <row r="325" s="2" customFormat="1">
      <c r="A325" s="37"/>
      <c r="B325" s="38"/>
      <c r="C325" s="39"/>
      <c r="D325" s="197" t="s">
        <v>159</v>
      </c>
      <c r="E325" s="39"/>
      <c r="F325" s="198" t="s">
        <v>743</v>
      </c>
      <c r="G325" s="39"/>
      <c r="H325" s="39"/>
      <c r="I325" s="199"/>
      <c r="J325" s="39"/>
      <c r="K325" s="39"/>
      <c r="L325" s="43"/>
      <c r="M325" s="200"/>
      <c r="N325" s="201"/>
      <c r="O325" s="83"/>
      <c r="P325" s="83"/>
      <c r="Q325" s="83"/>
      <c r="R325" s="83"/>
      <c r="S325" s="83"/>
      <c r="T325" s="84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159</v>
      </c>
      <c r="AU325" s="16" t="s">
        <v>71</v>
      </c>
    </row>
    <row r="326" s="2" customFormat="1" ht="33" customHeight="1">
      <c r="A326" s="37"/>
      <c r="B326" s="38"/>
      <c r="C326" s="184" t="s">
        <v>748</v>
      </c>
      <c r="D326" s="184" t="s">
        <v>124</v>
      </c>
      <c r="E326" s="185" t="s">
        <v>749</v>
      </c>
      <c r="F326" s="186" t="s">
        <v>750</v>
      </c>
      <c r="G326" s="187" t="s">
        <v>134</v>
      </c>
      <c r="H326" s="188">
        <v>10</v>
      </c>
      <c r="I326" s="189"/>
      <c r="J326" s="190">
        <f>ROUND(I326*H326,2)</f>
        <v>0</v>
      </c>
      <c r="K326" s="186" t="s">
        <v>128</v>
      </c>
      <c r="L326" s="43"/>
      <c r="M326" s="191" t="s">
        <v>19</v>
      </c>
      <c r="N326" s="192" t="s">
        <v>42</v>
      </c>
      <c r="O326" s="83"/>
      <c r="P326" s="193">
        <f>O326*H326</f>
        <v>0</v>
      </c>
      <c r="Q326" s="193">
        <v>0</v>
      </c>
      <c r="R326" s="193">
        <f>Q326*H326</f>
        <v>0</v>
      </c>
      <c r="S326" s="193">
        <v>0</v>
      </c>
      <c r="T326" s="194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95" t="s">
        <v>129</v>
      </c>
      <c r="AT326" s="195" t="s">
        <v>124</v>
      </c>
      <c r="AU326" s="195" t="s">
        <v>71</v>
      </c>
      <c r="AY326" s="16" t="s">
        <v>130</v>
      </c>
      <c r="BE326" s="196">
        <f>IF(N326="základní",J326,0)</f>
        <v>0</v>
      </c>
      <c r="BF326" s="196">
        <f>IF(N326="snížená",J326,0)</f>
        <v>0</v>
      </c>
      <c r="BG326" s="196">
        <f>IF(N326="zákl. přenesená",J326,0)</f>
        <v>0</v>
      </c>
      <c r="BH326" s="196">
        <f>IF(N326="sníž. přenesená",J326,0)</f>
        <v>0</v>
      </c>
      <c r="BI326" s="196">
        <f>IF(N326="nulová",J326,0)</f>
        <v>0</v>
      </c>
      <c r="BJ326" s="16" t="s">
        <v>14</v>
      </c>
      <c r="BK326" s="196">
        <f>ROUND(I326*H326,2)</f>
        <v>0</v>
      </c>
      <c r="BL326" s="16" t="s">
        <v>129</v>
      </c>
      <c r="BM326" s="195" t="s">
        <v>751</v>
      </c>
    </row>
    <row r="327" s="2" customFormat="1" ht="33" customHeight="1">
      <c r="A327" s="37"/>
      <c r="B327" s="38"/>
      <c r="C327" s="184" t="s">
        <v>752</v>
      </c>
      <c r="D327" s="184" t="s">
        <v>124</v>
      </c>
      <c r="E327" s="185" t="s">
        <v>753</v>
      </c>
      <c r="F327" s="186" t="s">
        <v>754</v>
      </c>
      <c r="G327" s="187" t="s">
        <v>134</v>
      </c>
      <c r="H327" s="188">
        <v>10</v>
      </c>
      <c r="I327" s="189"/>
      <c r="J327" s="190">
        <f>ROUND(I327*H327,2)</f>
        <v>0</v>
      </c>
      <c r="K327" s="186" t="s">
        <v>128</v>
      </c>
      <c r="L327" s="43"/>
      <c r="M327" s="191" t="s">
        <v>19</v>
      </c>
      <c r="N327" s="192" t="s">
        <v>42</v>
      </c>
      <c r="O327" s="83"/>
      <c r="P327" s="193">
        <f>O327*H327</f>
        <v>0</v>
      </c>
      <c r="Q327" s="193">
        <v>0</v>
      </c>
      <c r="R327" s="193">
        <f>Q327*H327</f>
        <v>0</v>
      </c>
      <c r="S327" s="193">
        <v>0</v>
      </c>
      <c r="T327" s="194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95" t="s">
        <v>129</v>
      </c>
      <c r="AT327" s="195" t="s">
        <v>124</v>
      </c>
      <c r="AU327" s="195" t="s">
        <v>71</v>
      </c>
      <c r="AY327" s="16" t="s">
        <v>130</v>
      </c>
      <c r="BE327" s="196">
        <f>IF(N327="základní",J327,0)</f>
        <v>0</v>
      </c>
      <c r="BF327" s="196">
        <f>IF(N327="snížená",J327,0)</f>
        <v>0</v>
      </c>
      <c r="BG327" s="196">
        <f>IF(N327="zákl. přenesená",J327,0)</f>
        <v>0</v>
      </c>
      <c r="BH327" s="196">
        <f>IF(N327="sníž. přenesená",J327,0)</f>
        <v>0</v>
      </c>
      <c r="BI327" s="196">
        <f>IF(N327="nulová",J327,0)</f>
        <v>0</v>
      </c>
      <c r="BJ327" s="16" t="s">
        <v>14</v>
      </c>
      <c r="BK327" s="196">
        <f>ROUND(I327*H327,2)</f>
        <v>0</v>
      </c>
      <c r="BL327" s="16" t="s">
        <v>129</v>
      </c>
      <c r="BM327" s="195" t="s">
        <v>755</v>
      </c>
    </row>
    <row r="328" s="2" customFormat="1" ht="24.15" customHeight="1">
      <c r="A328" s="37"/>
      <c r="B328" s="38"/>
      <c r="C328" s="184" t="s">
        <v>756</v>
      </c>
      <c r="D328" s="184" t="s">
        <v>124</v>
      </c>
      <c r="E328" s="185" t="s">
        <v>757</v>
      </c>
      <c r="F328" s="186" t="s">
        <v>758</v>
      </c>
      <c r="G328" s="187" t="s">
        <v>134</v>
      </c>
      <c r="H328" s="188">
        <v>900</v>
      </c>
      <c r="I328" s="189"/>
      <c r="J328" s="190">
        <f>ROUND(I328*H328,2)</f>
        <v>0</v>
      </c>
      <c r="K328" s="186" t="s">
        <v>128</v>
      </c>
      <c r="L328" s="43"/>
      <c r="M328" s="191" t="s">
        <v>19</v>
      </c>
      <c r="N328" s="192" t="s">
        <v>42</v>
      </c>
      <c r="O328" s="83"/>
      <c r="P328" s="193">
        <f>O328*H328</f>
        <v>0</v>
      </c>
      <c r="Q328" s="193">
        <v>0</v>
      </c>
      <c r="R328" s="193">
        <f>Q328*H328</f>
        <v>0</v>
      </c>
      <c r="S328" s="193">
        <v>0</v>
      </c>
      <c r="T328" s="194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95" t="s">
        <v>129</v>
      </c>
      <c r="AT328" s="195" t="s">
        <v>124</v>
      </c>
      <c r="AU328" s="195" t="s">
        <v>71</v>
      </c>
      <c r="AY328" s="16" t="s">
        <v>130</v>
      </c>
      <c r="BE328" s="196">
        <f>IF(N328="základní",J328,0)</f>
        <v>0</v>
      </c>
      <c r="BF328" s="196">
        <f>IF(N328="snížená",J328,0)</f>
        <v>0</v>
      </c>
      <c r="BG328" s="196">
        <f>IF(N328="zákl. přenesená",J328,0)</f>
        <v>0</v>
      </c>
      <c r="BH328" s="196">
        <f>IF(N328="sníž. přenesená",J328,0)</f>
        <v>0</v>
      </c>
      <c r="BI328" s="196">
        <f>IF(N328="nulová",J328,0)</f>
        <v>0</v>
      </c>
      <c r="BJ328" s="16" t="s">
        <v>14</v>
      </c>
      <c r="BK328" s="196">
        <f>ROUND(I328*H328,2)</f>
        <v>0</v>
      </c>
      <c r="BL328" s="16" t="s">
        <v>129</v>
      </c>
      <c r="BM328" s="195" t="s">
        <v>759</v>
      </c>
    </row>
    <row r="329" s="2" customFormat="1" ht="24.15" customHeight="1">
      <c r="A329" s="37"/>
      <c r="B329" s="38"/>
      <c r="C329" s="184" t="s">
        <v>760</v>
      </c>
      <c r="D329" s="184" t="s">
        <v>124</v>
      </c>
      <c r="E329" s="185" t="s">
        <v>761</v>
      </c>
      <c r="F329" s="186" t="s">
        <v>762</v>
      </c>
      <c r="G329" s="187" t="s">
        <v>134</v>
      </c>
      <c r="H329" s="188">
        <v>400</v>
      </c>
      <c r="I329" s="189"/>
      <c r="J329" s="190">
        <f>ROUND(I329*H329,2)</f>
        <v>0</v>
      </c>
      <c r="K329" s="186" t="s">
        <v>128</v>
      </c>
      <c r="L329" s="43"/>
      <c r="M329" s="191" t="s">
        <v>19</v>
      </c>
      <c r="N329" s="192" t="s">
        <v>42</v>
      </c>
      <c r="O329" s="83"/>
      <c r="P329" s="193">
        <f>O329*H329</f>
        <v>0</v>
      </c>
      <c r="Q329" s="193">
        <v>0</v>
      </c>
      <c r="R329" s="193">
        <f>Q329*H329</f>
        <v>0</v>
      </c>
      <c r="S329" s="193">
        <v>0</v>
      </c>
      <c r="T329" s="194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95" t="s">
        <v>129</v>
      </c>
      <c r="AT329" s="195" t="s">
        <v>124</v>
      </c>
      <c r="AU329" s="195" t="s">
        <v>71</v>
      </c>
      <c r="AY329" s="16" t="s">
        <v>130</v>
      </c>
      <c r="BE329" s="196">
        <f>IF(N329="základní",J329,0)</f>
        <v>0</v>
      </c>
      <c r="BF329" s="196">
        <f>IF(N329="snížená",J329,0)</f>
        <v>0</v>
      </c>
      <c r="BG329" s="196">
        <f>IF(N329="zákl. přenesená",J329,0)</f>
        <v>0</v>
      </c>
      <c r="BH329" s="196">
        <f>IF(N329="sníž. přenesená",J329,0)</f>
        <v>0</v>
      </c>
      <c r="BI329" s="196">
        <f>IF(N329="nulová",J329,0)</f>
        <v>0</v>
      </c>
      <c r="BJ329" s="16" t="s">
        <v>14</v>
      </c>
      <c r="BK329" s="196">
        <f>ROUND(I329*H329,2)</f>
        <v>0</v>
      </c>
      <c r="BL329" s="16" t="s">
        <v>129</v>
      </c>
      <c r="BM329" s="195" t="s">
        <v>763</v>
      </c>
    </row>
    <row r="330" s="2" customFormat="1" ht="49.05" customHeight="1">
      <c r="A330" s="37"/>
      <c r="B330" s="38"/>
      <c r="C330" s="184" t="s">
        <v>764</v>
      </c>
      <c r="D330" s="184" t="s">
        <v>124</v>
      </c>
      <c r="E330" s="185" t="s">
        <v>765</v>
      </c>
      <c r="F330" s="186" t="s">
        <v>766</v>
      </c>
      <c r="G330" s="187" t="s">
        <v>134</v>
      </c>
      <c r="H330" s="188">
        <v>20</v>
      </c>
      <c r="I330" s="189"/>
      <c r="J330" s="190">
        <f>ROUND(I330*H330,2)</f>
        <v>0</v>
      </c>
      <c r="K330" s="186" t="s">
        <v>128</v>
      </c>
      <c r="L330" s="43"/>
      <c r="M330" s="191" t="s">
        <v>19</v>
      </c>
      <c r="N330" s="192" t="s">
        <v>42</v>
      </c>
      <c r="O330" s="83"/>
      <c r="P330" s="193">
        <f>O330*H330</f>
        <v>0</v>
      </c>
      <c r="Q330" s="193">
        <v>0</v>
      </c>
      <c r="R330" s="193">
        <f>Q330*H330</f>
        <v>0</v>
      </c>
      <c r="S330" s="193">
        <v>0</v>
      </c>
      <c r="T330" s="194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95" t="s">
        <v>129</v>
      </c>
      <c r="AT330" s="195" t="s">
        <v>124</v>
      </c>
      <c r="AU330" s="195" t="s">
        <v>71</v>
      </c>
      <c r="AY330" s="16" t="s">
        <v>130</v>
      </c>
      <c r="BE330" s="196">
        <f>IF(N330="základní",J330,0)</f>
        <v>0</v>
      </c>
      <c r="BF330" s="196">
        <f>IF(N330="snížená",J330,0)</f>
        <v>0</v>
      </c>
      <c r="BG330" s="196">
        <f>IF(N330="zákl. přenesená",J330,0)</f>
        <v>0</v>
      </c>
      <c r="BH330" s="196">
        <f>IF(N330="sníž. přenesená",J330,0)</f>
        <v>0</v>
      </c>
      <c r="BI330" s="196">
        <f>IF(N330="nulová",J330,0)</f>
        <v>0</v>
      </c>
      <c r="BJ330" s="16" t="s">
        <v>14</v>
      </c>
      <c r="BK330" s="196">
        <f>ROUND(I330*H330,2)</f>
        <v>0</v>
      </c>
      <c r="BL330" s="16" t="s">
        <v>129</v>
      </c>
      <c r="BM330" s="195" t="s">
        <v>767</v>
      </c>
    </row>
    <row r="331" s="2" customFormat="1" ht="49.05" customHeight="1">
      <c r="A331" s="37"/>
      <c r="B331" s="38"/>
      <c r="C331" s="184" t="s">
        <v>768</v>
      </c>
      <c r="D331" s="184" t="s">
        <v>124</v>
      </c>
      <c r="E331" s="185" t="s">
        <v>769</v>
      </c>
      <c r="F331" s="186" t="s">
        <v>770</v>
      </c>
      <c r="G331" s="187" t="s">
        <v>134</v>
      </c>
      <c r="H331" s="188">
        <v>6</v>
      </c>
      <c r="I331" s="189"/>
      <c r="J331" s="190">
        <f>ROUND(I331*H331,2)</f>
        <v>0</v>
      </c>
      <c r="K331" s="186" t="s">
        <v>128</v>
      </c>
      <c r="L331" s="43"/>
      <c r="M331" s="191" t="s">
        <v>19</v>
      </c>
      <c r="N331" s="192" t="s">
        <v>42</v>
      </c>
      <c r="O331" s="83"/>
      <c r="P331" s="193">
        <f>O331*H331</f>
        <v>0</v>
      </c>
      <c r="Q331" s="193">
        <v>0</v>
      </c>
      <c r="R331" s="193">
        <f>Q331*H331</f>
        <v>0</v>
      </c>
      <c r="S331" s="193">
        <v>0</v>
      </c>
      <c r="T331" s="194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95" t="s">
        <v>129</v>
      </c>
      <c r="AT331" s="195" t="s">
        <v>124</v>
      </c>
      <c r="AU331" s="195" t="s">
        <v>71</v>
      </c>
      <c r="AY331" s="16" t="s">
        <v>130</v>
      </c>
      <c r="BE331" s="196">
        <f>IF(N331="základní",J331,0)</f>
        <v>0</v>
      </c>
      <c r="BF331" s="196">
        <f>IF(N331="snížená",J331,0)</f>
        <v>0</v>
      </c>
      <c r="BG331" s="196">
        <f>IF(N331="zákl. přenesená",J331,0)</f>
        <v>0</v>
      </c>
      <c r="BH331" s="196">
        <f>IF(N331="sníž. přenesená",J331,0)</f>
        <v>0</v>
      </c>
      <c r="BI331" s="196">
        <f>IF(N331="nulová",J331,0)</f>
        <v>0</v>
      </c>
      <c r="BJ331" s="16" t="s">
        <v>14</v>
      </c>
      <c r="BK331" s="196">
        <f>ROUND(I331*H331,2)</f>
        <v>0</v>
      </c>
      <c r="BL331" s="16" t="s">
        <v>129</v>
      </c>
      <c r="BM331" s="195" t="s">
        <v>771</v>
      </c>
    </row>
    <row r="332" s="2" customFormat="1" ht="49.05" customHeight="1">
      <c r="A332" s="37"/>
      <c r="B332" s="38"/>
      <c r="C332" s="184" t="s">
        <v>772</v>
      </c>
      <c r="D332" s="184" t="s">
        <v>124</v>
      </c>
      <c r="E332" s="185" t="s">
        <v>773</v>
      </c>
      <c r="F332" s="186" t="s">
        <v>774</v>
      </c>
      <c r="G332" s="187" t="s">
        <v>134</v>
      </c>
      <c r="H332" s="188">
        <v>20</v>
      </c>
      <c r="I332" s="189"/>
      <c r="J332" s="190">
        <f>ROUND(I332*H332,2)</f>
        <v>0</v>
      </c>
      <c r="K332" s="186" t="s">
        <v>128</v>
      </c>
      <c r="L332" s="43"/>
      <c r="M332" s="191" t="s">
        <v>19</v>
      </c>
      <c r="N332" s="192" t="s">
        <v>42</v>
      </c>
      <c r="O332" s="83"/>
      <c r="P332" s="193">
        <f>O332*H332</f>
        <v>0</v>
      </c>
      <c r="Q332" s="193">
        <v>0</v>
      </c>
      <c r="R332" s="193">
        <f>Q332*H332</f>
        <v>0</v>
      </c>
      <c r="S332" s="193">
        <v>0</v>
      </c>
      <c r="T332" s="194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95" t="s">
        <v>129</v>
      </c>
      <c r="AT332" s="195" t="s">
        <v>124</v>
      </c>
      <c r="AU332" s="195" t="s">
        <v>71</v>
      </c>
      <c r="AY332" s="16" t="s">
        <v>130</v>
      </c>
      <c r="BE332" s="196">
        <f>IF(N332="základní",J332,0)</f>
        <v>0</v>
      </c>
      <c r="BF332" s="196">
        <f>IF(N332="snížená",J332,0)</f>
        <v>0</v>
      </c>
      <c r="BG332" s="196">
        <f>IF(N332="zákl. přenesená",J332,0)</f>
        <v>0</v>
      </c>
      <c r="BH332" s="196">
        <f>IF(N332="sníž. přenesená",J332,0)</f>
        <v>0</v>
      </c>
      <c r="BI332" s="196">
        <f>IF(N332="nulová",J332,0)</f>
        <v>0</v>
      </c>
      <c r="BJ332" s="16" t="s">
        <v>14</v>
      </c>
      <c r="BK332" s="196">
        <f>ROUND(I332*H332,2)</f>
        <v>0</v>
      </c>
      <c r="BL332" s="16" t="s">
        <v>129</v>
      </c>
      <c r="BM332" s="195" t="s">
        <v>775</v>
      </c>
    </row>
    <row r="333" s="2" customFormat="1" ht="49.05" customHeight="1">
      <c r="A333" s="37"/>
      <c r="B333" s="38"/>
      <c r="C333" s="184" t="s">
        <v>776</v>
      </c>
      <c r="D333" s="184" t="s">
        <v>124</v>
      </c>
      <c r="E333" s="185" t="s">
        <v>777</v>
      </c>
      <c r="F333" s="186" t="s">
        <v>778</v>
      </c>
      <c r="G333" s="187" t="s">
        <v>134</v>
      </c>
      <c r="H333" s="188">
        <v>6</v>
      </c>
      <c r="I333" s="189"/>
      <c r="J333" s="190">
        <f>ROUND(I333*H333,2)</f>
        <v>0</v>
      </c>
      <c r="K333" s="186" t="s">
        <v>128</v>
      </c>
      <c r="L333" s="43"/>
      <c r="M333" s="191" t="s">
        <v>19</v>
      </c>
      <c r="N333" s="192" t="s">
        <v>42</v>
      </c>
      <c r="O333" s="83"/>
      <c r="P333" s="193">
        <f>O333*H333</f>
        <v>0</v>
      </c>
      <c r="Q333" s="193">
        <v>0</v>
      </c>
      <c r="R333" s="193">
        <f>Q333*H333</f>
        <v>0</v>
      </c>
      <c r="S333" s="193">
        <v>0</v>
      </c>
      <c r="T333" s="194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95" t="s">
        <v>129</v>
      </c>
      <c r="AT333" s="195" t="s">
        <v>124</v>
      </c>
      <c r="AU333" s="195" t="s">
        <v>71</v>
      </c>
      <c r="AY333" s="16" t="s">
        <v>130</v>
      </c>
      <c r="BE333" s="196">
        <f>IF(N333="základní",J333,0)</f>
        <v>0</v>
      </c>
      <c r="BF333" s="196">
        <f>IF(N333="snížená",J333,0)</f>
        <v>0</v>
      </c>
      <c r="BG333" s="196">
        <f>IF(N333="zákl. přenesená",J333,0)</f>
        <v>0</v>
      </c>
      <c r="BH333" s="196">
        <f>IF(N333="sníž. přenesená",J333,0)</f>
        <v>0</v>
      </c>
      <c r="BI333" s="196">
        <f>IF(N333="nulová",J333,0)</f>
        <v>0</v>
      </c>
      <c r="BJ333" s="16" t="s">
        <v>14</v>
      </c>
      <c r="BK333" s="196">
        <f>ROUND(I333*H333,2)</f>
        <v>0</v>
      </c>
      <c r="BL333" s="16" t="s">
        <v>129</v>
      </c>
      <c r="BM333" s="195" t="s">
        <v>779</v>
      </c>
    </row>
    <row r="334" s="2" customFormat="1" ht="24.15" customHeight="1">
      <c r="A334" s="37"/>
      <c r="B334" s="38"/>
      <c r="C334" s="184" t="s">
        <v>780</v>
      </c>
      <c r="D334" s="184" t="s">
        <v>124</v>
      </c>
      <c r="E334" s="185" t="s">
        <v>781</v>
      </c>
      <c r="F334" s="186" t="s">
        <v>782</v>
      </c>
      <c r="G334" s="187" t="s">
        <v>134</v>
      </c>
      <c r="H334" s="188">
        <v>20</v>
      </c>
      <c r="I334" s="189"/>
      <c r="J334" s="190">
        <f>ROUND(I334*H334,2)</f>
        <v>0</v>
      </c>
      <c r="K334" s="186" t="s">
        <v>128</v>
      </c>
      <c r="L334" s="43"/>
      <c r="M334" s="191" t="s">
        <v>19</v>
      </c>
      <c r="N334" s="192" t="s">
        <v>42</v>
      </c>
      <c r="O334" s="83"/>
      <c r="P334" s="193">
        <f>O334*H334</f>
        <v>0</v>
      </c>
      <c r="Q334" s="193">
        <v>0</v>
      </c>
      <c r="R334" s="193">
        <f>Q334*H334</f>
        <v>0</v>
      </c>
      <c r="S334" s="193">
        <v>0</v>
      </c>
      <c r="T334" s="194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95" t="s">
        <v>129</v>
      </c>
      <c r="AT334" s="195" t="s">
        <v>124</v>
      </c>
      <c r="AU334" s="195" t="s">
        <v>71</v>
      </c>
      <c r="AY334" s="16" t="s">
        <v>130</v>
      </c>
      <c r="BE334" s="196">
        <f>IF(N334="základní",J334,0)</f>
        <v>0</v>
      </c>
      <c r="BF334" s="196">
        <f>IF(N334="snížená",J334,0)</f>
        <v>0</v>
      </c>
      <c r="BG334" s="196">
        <f>IF(N334="zákl. přenesená",J334,0)</f>
        <v>0</v>
      </c>
      <c r="BH334" s="196">
        <f>IF(N334="sníž. přenesená",J334,0)</f>
        <v>0</v>
      </c>
      <c r="BI334" s="196">
        <f>IF(N334="nulová",J334,0)</f>
        <v>0</v>
      </c>
      <c r="BJ334" s="16" t="s">
        <v>14</v>
      </c>
      <c r="BK334" s="196">
        <f>ROUND(I334*H334,2)</f>
        <v>0</v>
      </c>
      <c r="BL334" s="16" t="s">
        <v>129</v>
      </c>
      <c r="BM334" s="195" t="s">
        <v>783</v>
      </c>
    </row>
    <row r="335" s="2" customFormat="1" ht="24.15" customHeight="1">
      <c r="A335" s="37"/>
      <c r="B335" s="38"/>
      <c r="C335" s="184" t="s">
        <v>784</v>
      </c>
      <c r="D335" s="184" t="s">
        <v>124</v>
      </c>
      <c r="E335" s="185" t="s">
        <v>785</v>
      </c>
      <c r="F335" s="186" t="s">
        <v>786</v>
      </c>
      <c r="G335" s="187" t="s">
        <v>134</v>
      </c>
      <c r="H335" s="188">
        <v>20</v>
      </c>
      <c r="I335" s="189"/>
      <c r="J335" s="190">
        <f>ROUND(I335*H335,2)</f>
        <v>0</v>
      </c>
      <c r="K335" s="186" t="s">
        <v>128</v>
      </c>
      <c r="L335" s="43"/>
      <c r="M335" s="191" t="s">
        <v>19</v>
      </c>
      <c r="N335" s="192" t="s">
        <v>42</v>
      </c>
      <c r="O335" s="83"/>
      <c r="P335" s="193">
        <f>O335*H335</f>
        <v>0</v>
      </c>
      <c r="Q335" s="193">
        <v>0</v>
      </c>
      <c r="R335" s="193">
        <f>Q335*H335</f>
        <v>0</v>
      </c>
      <c r="S335" s="193">
        <v>0</v>
      </c>
      <c r="T335" s="194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95" t="s">
        <v>129</v>
      </c>
      <c r="AT335" s="195" t="s">
        <v>124</v>
      </c>
      <c r="AU335" s="195" t="s">
        <v>71</v>
      </c>
      <c r="AY335" s="16" t="s">
        <v>130</v>
      </c>
      <c r="BE335" s="196">
        <f>IF(N335="základní",J335,0)</f>
        <v>0</v>
      </c>
      <c r="BF335" s="196">
        <f>IF(N335="snížená",J335,0)</f>
        <v>0</v>
      </c>
      <c r="BG335" s="196">
        <f>IF(N335="zákl. přenesená",J335,0)</f>
        <v>0</v>
      </c>
      <c r="BH335" s="196">
        <f>IF(N335="sníž. přenesená",J335,0)</f>
        <v>0</v>
      </c>
      <c r="BI335" s="196">
        <f>IF(N335="nulová",J335,0)</f>
        <v>0</v>
      </c>
      <c r="BJ335" s="16" t="s">
        <v>14</v>
      </c>
      <c r="BK335" s="196">
        <f>ROUND(I335*H335,2)</f>
        <v>0</v>
      </c>
      <c r="BL335" s="16" t="s">
        <v>129</v>
      </c>
      <c r="BM335" s="195" t="s">
        <v>787</v>
      </c>
    </row>
    <row r="336" s="2" customFormat="1" ht="37.8" customHeight="1">
      <c r="A336" s="37"/>
      <c r="B336" s="38"/>
      <c r="C336" s="184" t="s">
        <v>788</v>
      </c>
      <c r="D336" s="184" t="s">
        <v>124</v>
      </c>
      <c r="E336" s="185" t="s">
        <v>789</v>
      </c>
      <c r="F336" s="186" t="s">
        <v>790</v>
      </c>
      <c r="G336" s="187" t="s">
        <v>233</v>
      </c>
      <c r="H336" s="188">
        <v>0.40000000000000002</v>
      </c>
      <c r="I336" s="189"/>
      <c r="J336" s="190">
        <f>ROUND(I336*H336,2)</f>
        <v>0</v>
      </c>
      <c r="K336" s="186" t="s">
        <v>128</v>
      </c>
      <c r="L336" s="43"/>
      <c r="M336" s="191" t="s">
        <v>19</v>
      </c>
      <c r="N336" s="192" t="s">
        <v>42</v>
      </c>
      <c r="O336" s="83"/>
      <c r="P336" s="193">
        <f>O336*H336</f>
        <v>0</v>
      </c>
      <c r="Q336" s="193">
        <v>0</v>
      </c>
      <c r="R336" s="193">
        <f>Q336*H336</f>
        <v>0</v>
      </c>
      <c r="S336" s="193">
        <v>0</v>
      </c>
      <c r="T336" s="194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95" t="s">
        <v>129</v>
      </c>
      <c r="AT336" s="195" t="s">
        <v>124</v>
      </c>
      <c r="AU336" s="195" t="s">
        <v>71</v>
      </c>
      <c r="AY336" s="16" t="s">
        <v>130</v>
      </c>
      <c r="BE336" s="196">
        <f>IF(N336="základní",J336,0)</f>
        <v>0</v>
      </c>
      <c r="BF336" s="196">
        <f>IF(N336="snížená",J336,0)</f>
        <v>0</v>
      </c>
      <c r="BG336" s="196">
        <f>IF(N336="zákl. přenesená",J336,0)</f>
        <v>0</v>
      </c>
      <c r="BH336" s="196">
        <f>IF(N336="sníž. přenesená",J336,0)</f>
        <v>0</v>
      </c>
      <c r="BI336" s="196">
        <f>IF(N336="nulová",J336,0)</f>
        <v>0</v>
      </c>
      <c r="BJ336" s="16" t="s">
        <v>14</v>
      </c>
      <c r="BK336" s="196">
        <f>ROUND(I336*H336,2)</f>
        <v>0</v>
      </c>
      <c r="BL336" s="16" t="s">
        <v>129</v>
      </c>
      <c r="BM336" s="195" t="s">
        <v>791</v>
      </c>
    </row>
    <row r="337" s="2" customFormat="1" ht="37.8" customHeight="1">
      <c r="A337" s="37"/>
      <c r="B337" s="38"/>
      <c r="C337" s="184" t="s">
        <v>792</v>
      </c>
      <c r="D337" s="184" t="s">
        <v>124</v>
      </c>
      <c r="E337" s="185" t="s">
        <v>793</v>
      </c>
      <c r="F337" s="186" t="s">
        <v>794</v>
      </c>
      <c r="G337" s="187" t="s">
        <v>233</v>
      </c>
      <c r="H337" s="188">
        <v>0.40000000000000002</v>
      </c>
      <c r="I337" s="189"/>
      <c r="J337" s="190">
        <f>ROUND(I337*H337,2)</f>
        <v>0</v>
      </c>
      <c r="K337" s="186" t="s">
        <v>128</v>
      </c>
      <c r="L337" s="43"/>
      <c r="M337" s="191" t="s">
        <v>19</v>
      </c>
      <c r="N337" s="192" t="s">
        <v>42</v>
      </c>
      <c r="O337" s="83"/>
      <c r="P337" s="193">
        <f>O337*H337</f>
        <v>0</v>
      </c>
      <c r="Q337" s="193">
        <v>0</v>
      </c>
      <c r="R337" s="193">
        <f>Q337*H337</f>
        <v>0</v>
      </c>
      <c r="S337" s="193">
        <v>0</v>
      </c>
      <c r="T337" s="194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95" t="s">
        <v>129</v>
      </c>
      <c r="AT337" s="195" t="s">
        <v>124</v>
      </c>
      <c r="AU337" s="195" t="s">
        <v>71</v>
      </c>
      <c r="AY337" s="16" t="s">
        <v>130</v>
      </c>
      <c r="BE337" s="196">
        <f>IF(N337="základní",J337,0)</f>
        <v>0</v>
      </c>
      <c r="BF337" s="196">
        <f>IF(N337="snížená",J337,0)</f>
        <v>0</v>
      </c>
      <c r="BG337" s="196">
        <f>IF(N337="zákl. přenesená",J337,0)</f>
        <v>0</v>
      </c>
      <c r="BH337" s="196">
        <f>IF(N337="sníž. přenesená",J337,0)</f>
        <v>0</v>
      </c>
      <c r="BI337" s="196">
        <f>IF(N337="nulová",J337,0)</f>
        <v>0</v>
      </c>
      <c r="BJ337" s="16" t="s">
        <v>14</v>
      </c>
      <c r="BK337" s="196">
        <f>ROUND(I337*H337,2)</f>
        <v>0</v>
      </c>
      <c r="BL337" s="16" t="s">
        <v>129</v>
      </c>
      <c r="BM337" s="195" t="s">
        <v>795</v>
      </c>
    </row>
    <row r="338" s="2" customFormat="1" ht="37.8" customHeight="1">
      <c r="A338" s="37"/>
      <c r="B338" s="38"/>
      <c r="C338" s="184" t="s">
        <v>796</v>
      </c>
      <c r="D338" s="184" t="s">
        <v>124</v>
      </c>
      <c r="E338" s="185" t="s">
        <v>797</v>
      </c>
      <c r="F338" s="186" t="s">
        <v>798</v>
      </c>
      <c r="G338" s="187" t="s">
        <v>233</v>
      </c>
      <c r="H338" s="188">
        <v>0.40000000000000002</v>
      </c>
      <c r="I338" s="189"/>
      <c r="J338" s="190">
        <f>ROUND(I338*H338,2)</f>
        <v>0</v>
      </c>
      <c r="K338" s="186" t="s">
        <v>128</v>
      </c>
      <c r="L338" s="43"/>
      <c r="M338" s="191" t="s">
        <v>19</v>
      </c>
      <c r="N338" s="192" t="s">
        <v>42</v>
      </c>
      <c r="O338" s="83"/>
      <c r="P338" s="193">
        <f>O338*H338</f>
        <v>0</v>
      </c>
      <c r="Q338" s="193">
        <v>0</v>
      </c>
      <c r="R338" s="193">
        <f>Q338*H338</f>
        <v>0</v>
      </c>
      <c r="S338" s="193">
        <v>0</v>
      </c>
      <c r="T338" s="194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95" t="s">
        <v>129</v>
      </c>
      <c r="AT338" s="195" t="s">
        <v>124</v>
      </c>
      <c r="AU338" s="195" t="s">
        <v>71</v>
      </c>
      <c r="AY338" s="16" t="s">
        <v>130</v>
      </c>
      <c r="BE338" s="196">
        <f>IF(N338="základní",J338,0)</f>
        <v>0</v>
      </c>
      <c r="BF338" s="196">
        <f>IF(N338="snížená",J338,0)</f>
        <v>0</v>
      </c>
      <c r="BG338" s="196">
        <f>IF(N338="zákl. přenesená",J338,0)</f>
        <v>0</v>
      </c>
      <c r="BH338" s="196">
        <f>IF(N338="sníž. přenesená",J338,0)</f>
        <v>0</v>
      </c>
      <c r="BI338" s="196">
        <f>IF(N338="nulová",J338,0)</f>
        <v>0</v>
      </c>
      <c r="BJ338" s="16" t="s">
        <v>14</v>
      </c>
      <c r="BK338" s="196">
        <f>ROUND(I338*H338,2)</f>
        <v>0</v>
      </c>
      <c r="BL338" s="16" t="s">
        <v>129</v>
      </c>
      <c r="BM338" s="195" t="s">
        <v>799</v>
      </c>
    </row>
    <row r="339" s="2" customFormat="1" ht="37.8" customHeight="1">
      <c r="A339" s="37"/>
      <c r="B339" s="38"/>
      <c r="C339" s="184" t="s">
        <v>800</v>
      </c>
      <c r="D339" s="184" t="s">
        <v>124</v>
      </c>
      <c r="E339" s="185" t="s">
        <v>801</v>
      </c>
      <c r="F339" s="186" t="s">
        <v>802</v>
      </c>
      <c r="G339" s="187" t="s">
        <v>233</v>
      </c>
      <c r="H339" s="188">
        <v>0.40000000000000002</v>
      </c>
      <c r="I339" s="189"/>
      <c r="J339" s="190">
        <f>ROUND(I339*H339,2)</f>
        <v>0</v>
      </c>
      <c r="K339" s="186" t="s">
        <v>128</v>
      </c>
      <c r="L339" s="43"/>
      <c r="M339" s="191" t="s">
        <v>19</v>
      </c>
      <c r="N339" s="192" t="s">
        <v>42</v>
      </c>
      <c r="O339" s="83"/>
      <c r="P339" s="193">
        <f>O339*H339</f>
        <v>0</v>
      </c>
      <c r="Q339" s="193">
        <v>0</v>
      </c>
      <c r="R339" s="193">
        <f>Q339*H339</f>
        <v>0</v>
      </c>
      <c r="S339" s="193">
        <v>0</v>
      </c>
      <c r="T339" s="194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95" t="s">
        <v>129</v>
      </c>
      <c r="AT339" s="195" t="s">
        <v>124</v>
      </c>
      <c r="AU339" s="195" t="s">
        <v>71</v>
      </c>
      <c r="AY339" s="16" t="s">
        <v>130</v>
      </c>
      <c r="BE339" s="196">
        <f>IF(N339="základní",J339,0)</f>
        <v>0</v>
      </c>
      <c r="BF339" s="196">
        <f>IF(N339="snížená",J339,0)</f>
        <v>0</v>
      </c>
      <c r="BG339" s="196">
        <f>IF(N339="zákl. přenesená",J339,0)</f>
        <v>0</v>
      </c>
      <c r="BH339" s="196">
        <f>IF(N339="sníž. přenesená",J339,0)</f>
        <v>0</v>
      </c>
      <c r="BI339" s="196">
        <f>IF(N339="nulová",J339,0)</f>
        <v>0</v>
      </c>
      <c r="BJ339" s="16" t="s">
        <v>14</v>
      </c>
      <c r="BK339" s="196">
        <f>ROUND(I339*H339,2)</f>
        <v>0</v>
      </c>
      <c r="BL339" s="16" t="s">
        <v>129</v>
      </c>
      <c r="BM339" s="195" t="s">
        <v>803</v>
      </c>
    </row>
    <row r="340" s="2" customFormat="1" ht="37.8" customHeight="1">
      <c r="A340" s="37"/>
      <c r="B340" s="38"/>
      <c r="C340" s="184" t="s">
        <v>804</v>
      </c>
      <c r="D340" s="184" t="s">
        <v>124</v>
      </c>
      <c r="E340" s="185" t="s">
        <v>805</v>
      </c>
      <c r="F340" s="186" t="s">
        <v>806</v>
      </c>
      <c r="G340" s="187" t="s">
        <v>233</v>
      </c>
      <c r="H340" s="188">
        <v>0.40000000000000002</v>
      </c>
      <c r="I340" s="189"/>
      <c r="J340" s="190">
        <f>ROUND(I340*H340,2)</f>
        <v>0</v>
      </c>
      <c r="K340" s="186" t="s">
        <v>128</v>
      </c>
      <c r="L340" s="43"/>
      <c r="M340" s="191" t="s">
        <v>19</v>
      </c>
      <c r="N340" s="192" t="s">
        <v>42</v>
      </c>
      <c r="O340" s="83"/>
      <c r="P340" s="193">
        <f>O340*H340</f>
        <v>0</v>
      </c>
      <c r="Q340" s="193">
        <v>0</v>
      </c>
      <c r="R340" s="193">
        <f>Q340*H340</f>
        <v>0</v>
      </c>
      <c r="S340" s="193">
        <v>0</v>
      </c>
      <c r="T340" s="194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95" t="s">
        <v>129</v>
      </c>
      <c r="AT340" s="195" t="s">
        <v>124</v>
      </c>
      <c r="AU340" s="195" t="s">
        <v>71</v>
      </c>
      <c r="AY340" s="16" t="s">
        <v>130</v>
      </c>
      <c r="BE340" s="196">
        <f>IF(N340="základní",J340,0)</f>
        <v>0</v>
      </c>
      <c r="BF340" s="196">
        <f>IF(N340="snížená",J340,0)</f>
        <v>0</v>
      </c>
      <c r="BG340" s="196">
        <f>IF(N340="zákl. přenesená",J340,0)</f>
        <v>0</v>
      </c>
      <c r="BH340" s="196">
        <f>IF(N340="sníž. přenesená",J340,0)</f>
        <v>0</v>
      </c>
      <c r="BI340" s="196">
        <f>IF(N340="nulová",J340,0)</f>
        <v>0</v>
      </c>
      <c r="BJ340" s="16" t="s">
        <v>14</v>
      </c>
      <c r="BK340" s="196">
        <f>ROUND(I340*H340,2)</f>
        <v>0</v>
      </c>
      <c r="BL340" s="16" t="s">
        <v>129</v>
      </c>
      <c r="BM340" s="195" t="s">
        <v>807</v>
      </c>
    </row>
    <row r="341" s="2" customFormat="1" ht="37.8" customHeight="1">
      <c r="A341" s="37"/>
      <c r="B341" s="38"/>
      <c r="C341" s="184" t="s">
        <v>808</v>
      </c>
      <c r="D341" s="184" t="s">
        <v>124</v>
      </c>
      <c r="E341" s="185" t="s">
        <v>809</v>
      </c>
      <c r="F341" s="186" t="s">
        <v>810</v>
      </c>
      <c r="G341" s="187" t="s">
        <v>233</v>
      </c>
      <c r="H341" s="188">
        <v>0.40000000000000002</v>
      </c>
      <c r="I341" s="189"/>
      <c r="J341" s="190">
        <f>ROUND(I341*H341,2)</f>
        <v>0</v>
      </c>
      <c r="K341" s="186" t="s">
        <v>128</v>
      </c>
      <c r="L341" s="43"/>
      <c r="M341" s="191" t="s">
        <v>19</v>
      </c>
      <c r="N341" s="192" t="s">
        <v>42</v>
      </c>
      <c r="O341" s="83"/>
      <c r="P341" s="193">
        <f>O341*H341</f>
        <v>0</v>
      </c>
      <c r="Q341" s="193">
        <v>0</v>
      </c>
      <c r="R341" s="193">
        <f>Q341*H341</f>
        <v>0</v>
      </c>
      <c r="S341" s="193">
        <v>0</v>
      </c>
      <c r="T341" s="194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95" t="s">
        <v>129</v>
      </c>
      <c r="AT341" s="195" t="s">
        <v>124</v>
      </c>
      <c r="AU341" s="195" t="s">
        <v>71</v>
      </c>
      <c r="AY341" s="16" t="s">
        <v>130</v>
      </c>
      <c r="BE341" s="196">
        <f>IF(N341="základní",J341,0)</f>
        <v>0</v>
      </c>
      <c r="BF341" s="196">
        <f>IF(N341="snížená",J341,0)</f>
        <v>0</v>
      </c>
      <c r="BG341" s="196">
        <f>IF(N341="zákl. přenesená",J341,0)</f>
        <v>0</v>
      </c>
      <c r="BH341" s="196">
        <f>IF(N341="sníž. přenesená",J341,0)</f>
        <v>0</v>
      </c>
      <c r="BI341" s="196">
        <f>IF(N341="nulová",J341,0)</f>
        <v>0</v>
      </c>
      <c r="BJ341" s="16" t="s">
        <v>14</v>
      </c>
      <c r="BK341" s="196">
        <f>ROUND(I341*H341,2)</f>
        <v>0</v>
      </c>
      <c r="BL341" s="16" t="s">
        <v>129</v>
      </c>
      <c r="BM341" s="195" t="s">
        <v>811</v>
      </c>
    </row>
    <row r="342" s="2" customFormat="1" ht="37.8" customHeight="1">
      <c r="A342" s="37"/>
      <c r="B342" s="38"/>
      <c r="C342" s="184" t="s">
        <v>812</v>
      </c>
      <c r="D342" s="184" t="s">
        <v>124</v>
      </c>
      <c r="E342" s="185" t="s">
        <v>813</v>
      </c>
      <c r="F342" s="186" t="s">
        <v>814</v>
      </c>
      <c r="G342" s="187" t="s">
        <v>233</v>
      </c>
      <c r="H342" s="188">
        <v>0.40000000000000002</v>
      </c>
      <c r="I342" s="189"/>
      <c r="J342" s="190">
        <f>ROUND(I342*H342,2)</f>
        <v>0</v>
      </c>
      <c r="K342" s="186" t="s">
        <v>128</v>
      </c>
      <c r="L342" s="43"/>
      <c r="M342" s="191" t="s">
        <v>19</v>
      </c>
      <c r="N342" s="192" t="s">
        <v>42</v>
      </c>
      <c r="O342" s="83"/>
      <c r="P342" s="193">
        <f>O342*H342</f>
        <v>0</v>
      </c>
      <c r="Q342" s="193">
        <v>0</v>
      </c>
      <c r="R342" s="193">
        <f>Q342*H342</f>
        <v>0</v>
      </c>
      <c r="S342" s="193">
        <v>0</v>
      </c>
      <c r="T342" s="194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95" t="s">
        <v>129</v>
      </c>
      <c r="AT342" s="195" t="s">
        <v>124</v>
      </c>
      <c r="AU342" s="195" t="s">
        <v>71</v>
      </c>
      <c r="AY342" s="16" t="s">
        <v>130</v>
      </c>
      <c r="BE342" s="196">
        <f>IF(N342="základní",J342,0)</f>
        <v>0</v>
      </c>
      <c r="BF342" s="196">
        <f>IF(N342="snížená",J342,0)</f>
        <v>0</v>
      </c>
      <c r="BG342" s="196">
        <f>IF(N342="zákl. přenesená",J342,0)</f>
        <v>0</v>
      </c>
      <c r="BH342" s="196">
        <f>IF(N342="sníž. přenesená",J342,0)</f>
        <v>0</v>
      </c>
      <c r="BI342" s="196">
        <f>IF(N342="nulová",J342,0)</f>
        <v>0</v>
      </c>
      <c r="BJ342" s="16" t="s">
        <v>14</v>
      </c>
      <c r="BK342" s="196">
        <f>ROUND(I342*H342,2)</f>
        <v>0</v>
      </c>
      <c r="BL342" s="16" t="s">
        <v>129</v>
      </c>
      <c r="BM342" s="195" t="s">
        <v>815</v>
      </c>
    </row>
    <row r="343" s="2" customFormat="1" ht="37.8" customHeight="1">
      <c r="A343" s="37"/>
      <c r="B343" s="38"/>
      <c r="C343" s="184" t="s">
        <v>816</v>
      </c>
      <c r="D343" s="184" t="s">
        <v>124</v>
      </c>
      <c r="E343" s="185" t="s">
        <v>817</v>
      </c>
      <c r="F343" s="186" t="s">
        <v>818</v>
      </c>
      <c r="G343" s="187" t="s">
        <v>233</v>
      </c>
      <c r="H343" s="188">
        <v>0.40000000000000002</v>
      </c>
      <c r="I343" s="189"/>
      <c r="J343" s="190">
        <f>ROUND(I343*H343,2)</f>
        <v>0</v>
      </c>
      <c r="K343" s="186" t="s">
        <v>128</v>
      </c>
      <c r="L343" s="43"/>
      <c r="M343" s="191" t="s">
        <v>19</v>
      </c>
      <c r="N343" s="192" t="s">
        <v>42</v>
      </c>
      <c r="O343" s="83"/>
      <c r="P343" s="193">
        <f>O343*H343</f>
        <v>0</v>
      </c>
      <c r="Q343" s="193">
        <v>0</v>
      </c>
      <c r="R343" s="193">
        <f>Q343*H343</f>
        <v>0</v>
      </c>
      <c r="S343" s="193">
        <v>0</v>
      </c>
      <c r="T343" s="194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95" t="s">
        <v>129</v>
      </c>
      <c r="AT343" s="195" t="s">
        <v>124</v>
      </c>
      <c r="AU343" s="195" t="s">
        <v>71</v>
      </c>
      <c r="AY343" s="16" t="s">
        <v>130</v>
      </c>
      <c r="BE343" s="196">
        <f>IF(N343="základní",J343,0)</f>
        <v>0</v>
      </c>
      <c r="BF343" s="196">
        <f>IF(N343="snížená",J343,0)</f>
        <v>0</v>
      </c>
      <c r="BG343" s="196">
        <f>IF(N343="zákl. přenesená",J343,0)</f>
        <v>0</v>
      </c>
      <c r="BH343" s="196">
        <f>IF(N343="sníž. přenesená",J343,0)</f>
        <v>0</v>
      </c>
      <c r="BI343" s="196">
        <f>IF(N343="nulová",J343,0)</f>
        <v>0</v>
      </c>
      <c r="BJ343" s="16" t="s">
        <v>14</v>
      </c>
      <c r="BK343" s="196">
        <f>ROUND(I343*H343,2)</f>
        <v>0</v>
      </c>
      <c r="BL343" s="16" t="s">
        <v>129</v>
      </c>
      <c r="BM343" s="195" t="s">
        <v>819</v>
      </c>
    </row>
    <row r="344" s="2" customFormat="1" ht="37.8" customHeight="1">
      <c r="A344" s="37"/>
      <c r="B344" s="38"/>
      <c r="C344" s="184" t="s">
        <v>820</v>
      </c>
      <c r="D344" s="184" t="s">
        <v>124</v>
      </c>
      <c r="E344" s="185" t="s">
        <v>821</v>
      </c>
      <c r="F344" s="186" t="s">
        <v>822</v>
      </c>
      <c r="G344" s="187" t="s">
        <v>233</v>
      </c>
      <c r="H344" s="188">
        <v>0.59999999999999998</v>
      </c>
      <c r="I344" s="189"/>
      <c r="J344" s="190">
        <f>ROUND(I344*H344,2)</f>
        <v>0</v>
      </c>
      <c r="K344" s="186" t="s">
        <v>128</v>
      </c>
      <c r="L344" s="43"/>
      <c r="M344" s="191" t="s">
        <v>19</v>
      </c>
      <c r="N344" s="192" t="s">
        <v>42</v>
      </c>
      <c r="O344" s="83"/>
      <c r="P344" s="193">
        <f>O344*H344</f>
        <v>0</v>
      </c>
      <c r="Q344" s="193">
        <v>0</v>
      </c>
      <c r="R344" s="193">
        <f>Q344*H344</f>
        <v>0</v>
      </c>
      <c r="S344" s="193">
        <v>0</v>
      </c>
      <c r="T344" s="194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95" t="s">
        <v>129</v>
      </c>
      <c r="AT344" s="195" t="s">
        <v>124</v>
      </c>
      <c r="AU344" s="195" t="s">
        <v>71</v>
      </c>
      <c r="AY344" s="16" t="s">
        <v>130</v>
      </c>
      <c r="BE344" s="196">
        <f>IF(N344="základní",J344,0)</f>
        <v>0</v>
      </c>
      <c r="BF344" s="196">
        <f>IF(N344="snížená",J344,0)</f>
        <v>0</v>
      </c>
      <c r="BG344" s="196">
        <f>IF(N344="zákl. přenesená",J344,0)</f>
        <v>0</v>
      </c>
      <c r="BH344" s="196">
        <f>IF(N344="sníž. přenesená",J344,0)</f>
        <v>0</v>
      </c>
      <c r="BI344" s="196">
        <f>IF(N344="nulová",J344,0)</f>
        <v>0</v>
      </c>
      <c r="BJ344" s="16" t="s">
        <v>14</v>
      </c>
      <c r="BK344" s="196">
        <f>ROUND(I344*H344,2)</f>
        <v>0</v>
      </c>
      <c r="BL344" s="16" t="s">
        <v>129</v>
      </c>
      <c r="BM344" s="195" t="s">
        <v>823</v>
      </c>
    </row>
    <row r="345" s="2" customFormat="1" ht="44.25" customHeight="1">
      <c r="A345" s="37"/>
      <c r="B345" s="38"/>
      <c r="C345" s="184" t="s">
        <v>824</v>
      </c>
      <c r="D345" s="184" t="s">
        <v>124</v>
      </c>
      <c r="E345" s="185" t="s">
        <v>825</v>
      </c>
      <c r="F345" s="186" t="s">
        <v>826</v>
      </c>
      <c r="G345" s="187" t="s">
        <v>233</v>
      </c>
      <c r="H345" s="188">
        <v>0.20000000000000001</v>
      </c>
      <c r="I345" s="189"/>
      <c r="J345" s="190">
        <f>ROUND(I345*H345,2)</f>
        <v>0</v>
      </c>
      <c r="K345" s="186" t="s">
        <v>128</v>
      </c>
      <c r="L345" s="43"/>
      <c r="M345" s="191" t="s">
        <v>19</v>
      </c>
      <c r="N345" s="192" t="s">
        <v>42</v>
      </c>
      <c r="O345" s="83"/>
      <c r="P345" s="193">
        <f>O345*H345</f>
        <v>0</v>
      </c>
      <c r="Q345" s="193">
        <v>0</v>
      </c>
      <c r="R345" s="193">
        <f>Q345*H345</f>
        <v>0</v>
      </c>
      <c r="S345" s="193">
        <v>0</v>
      </c>
      <c r="T345" s="194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95" t="s">
        <v>129</v>
      </c>
      <c r="AT345" s="195" t="s">
        <v>124</v>
      </c>
      <c r="AU345" s="195" t="s">
        <v>71</v>
      </c>
      <c r="AY345" s="16" t="s">
        <v>130</v>
      </c>
      <c r="BE345" s="196">
        <f>IF(N345="základní",J345,0)</f>
        <v>0</v>
      </c>
      <c r="BF345" s="196">
        <f>IF(N345="snížená",J345,0)</f>
        <v>0</v>
      </c>
      <c r="BG345" s="196">
        <f>IF(N345="zákl. přenesená",J345,0)</f>
        <v>0</v>
      </c>
      <c r="BH345" s="196">
        <f>IF(N345="sníž. přenesená",J345,0)</f>
        <v>0</v>
      </c>
      <c r="BI345" s="196">
        <f>IF(N345="nulová",J345,0)</f>
        <v>0</v>
      </c>
      <c r="BJ345" s="16" t="s">
        <v>14</v>
      </c>
      <c r="BK345" s="196">
        <f>ROUND(I345*H345,2)</f>
        <v>0</v>
      </c>
      <c r="BL345" s="16" t="s">
        <v>129</v>
      </c>
      <c r="BM345" s="195" t="s">
        <v>827</v>
      </c>
    </row>
    <row r="346" s="2" customFormat="1" ht="44.25" customHeight="1">
      <c r="A346" s="37"/>
      <c r="B346" s="38"/>
      <c r="C346" s="184" t="s">
        <v>828</v>
      </c>
      <c r="D346" s="184" t="s">
        <v>124</v>
      </c>
      <c r="E346" s="185" t="s">
        <v>829</v>
      </c>
      <c r="F346" s="186" t="s">
        <v>830</v>
      </c>
      <c r="G346" s="187" t="s">
        <v>233</v>
      </c>
      <c r="H346" s="188">
        <v>0.20000000000000001</v>
      </c>
      <c r="I346" s="189"/>
      <c r="J346" s="190">
        <f>ROUND(I346*H346,2)</f>
        <v>0</v>
      </c>
      <c r="K346" s="186" t="s">
        <v>128</v>
      </c>
      <c r="L346" s="43"/>
      <c r="M346" s="191" t="s">
        <v>19</v>
      </c>
      <c r="N346" s="192" t="s">
        <v>42</v>
      </c>
      <c r="O346" s="83"/>
      <c r="P346" s="193">
        <f>O346*H346</f>
        <v>0</v>
      </c>
      <c r="Q346" s="193">
        <v>0</v>
      </c>
      <c r="R346" s="193">
        <f>Q346*H346</f>
        <v>0</v>
      </c>
      <c r="S346" s="193">
        <v>0</v>
      </c>
      <c r="T346" s="194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95" t="s">
        <v>129</v>
      </c>
      <c r="AT346" s="195" t="s">
        <v>124</v>
      </c>
      <c r="AU346" s="195" t="s">
        <v>71</v>
      </c>
      <c r="AY346" s="16" t="s">
        <v>130</v>
      </c>
      <c r="BE346" s="196">
        <f>IF(N346="základní",J346,0)</f>
        <v>0</v>
      </c>
      <c r="BF346" s="196">
        <f>IF(N346="snížená",J346,0)</f>
        <v>0</v>
      </c>
      <c r="BG346" s="196">
        <f>IF(N346="zákl. přenesená",J346,0)</f>
        <v>0</v>
      </c>
      <c r="BH346" s="196">
        <f>IF(N346="sníž. přenesená",J346,0)</f>
        <v>0</v>
      </c>
      <c r="BI346" s="196">
        <f>IF(N346="nulová",J346,0)</f>
        <v>0</v>
      </c>
      <c r="BJ346" s="16" t="s">
        <v>14</v>
      </c>
      <c r="BK346" s="196">
        <f>ROUND(I346*H346,2)</f>
        <v>0</v>
      </c>
      <c r="BL346" s="16" t="s">
        <v>129</v>
      </c>
      <c r="BM346" s="195" t="s">
        <v>831</v>
      </c>
    </row>
    <row r="347" s="2" customFormat="1" ht="44.25" customHeight="1">
      <c r="A347" s="37"/>
      <c r="B347" s="38"/>
      <c r="C347" s="184" t="s">
        <v>832</v>
      </c>
      <c r="D347" s="184" t="s">
        <v>124</v>
      </c>
      <c r="E347" s="185" t="s">
        <v>833</v>
      </c>
      <c r="F347" s="186" t="s">
        <v>834</v>
      </c>
      <c r="G347" s="187" t="s">
        <v>233</v>
      </c>
      <c r="H347" s="188">
        <v>0.20000000000000001</v>
      </c>
      <c r="I347" s="189"/>
      <c r="J347" s="190">
        <f>ROUND(I347*H347,2)</f>
        <v>0</v>
      </c>
      <c r="K347" s="186" t="s">
        <v>128</v>
      </c>
      <c r="L347" s="43"/>
      <c r="M347" s="191" t="s">
        <v>19</v>
      </c>
      <c r="N347" s="192" t="s">
        <v>42</v>
      </c>
      <c r="O347" s="83"/>
      <c r="P347" s="193">
        <f>O347*H347</f>
        <v>0</v>
      </c>
      <c r="Q347" s="193">
        <v>0</v>
      </c>
      <c r="R347" s="193">
        <f>Q347*H347</f>
        <v>0</v>
      </c>
      <c r="S347" s="193">
        <v>0</v>
      </c>
      <c r="T347" s="194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95" t="s">
        <v>129</v>
      </c>
      <c r="AT347" s="195" t="s">
        <v>124</v>
      </c>
      <c r="AU347" s="195" t="s">
        <v>71</v>
      </c>
      <c r="AY347" s="16" t="s">
        <v>130</v>
      </c>
      <c r="BE347" s="196">
        <f>IF(N347="základní",J347,0)</f>
        <v>0</v>
      </c>
      <c r="BF347" s="196">
        <f>IF(N347="snížená",J347,0)</f>
        <v>0</v>
      </c>
      <c r="BG347" s="196">
        <f>IF(N347="zákl. přenesená",J347,0)</f>
        <v>0</v>
      </c>
      <c r="BH347" s="196">
        <f>IF(N347="sníž. přenesená",J347,0)</f>
        <v>0</v>
      </c>
      <c r="BI347" s="196">
        <f>IF(N347="nulová",J347,0)</f>
        <v>0</v>
      </c>
      <c r="BJ347" s="16" t="s">
        <v>14</v>
      </c>
      <c r="BK347" s="196">
        <f>ROUND(I347*H347,2)</f>
        <v>0</v>
      </c>
      <c r="BL347" s="16" t="s">
        <v>129</v>
      </c>
      <c r="BM347" s="195" t="s">
        <v>835</v>
      </c>
    </row>
    <row r="348" s="2" customFormat="1" ht="44.25" customHeight="1">
      <c r="A348" s="37"/>
      <c r="B348" s="38"/>
      <c r="C348" s="184" t="s">
        <v>836</v>
      </c>
      <c r="D348" s="184" t="s">
        <v>124</v>
      </c>
      <c r="E348" s="185" t="s">
        <v>837</v>
      </c>
      <c r="F348" s="186" t="s">
        <v>838</v>
      </c>
      <c r="G348" s="187" t="s">
        <v>233</v>
      </c>
      <c r="H348" s="188">
        <v>0.20000000000000001</v>
      </c>
      <c r="I348" s="189"/>
      <c r="J348" s="190">
        <f>ROUND(I348*H348,2)</f>
        <v>0</v>
      </c>
      <c r="K348" s="186" t="s">
        <v>128</v>
      </c>
      <c r="L348" s="43"/>
      <c r="M348" s="191" t="s">
        <v>19</v>
      </c>
      <c r="N348" s="192" t="s">
        <v>42</v>
      </c>
      <c r="O348" s="83"/>
      <c r="P348" s="193">
        <f>O348*H348</f>
        <v>0</v>
      </c>
      <c r="Q348" s="193">
        <v>0</v>
      </c>
      <c r="R348" s="193">
        <f>Q348*H348</f>
        <v>0</v>
      </c>
      <c r="S348" s="193">
        <v>0</v>
      </c>
      <c r="T348" s="194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95" t="s">
        <v>129</v>
      </c>
      <c r="AT348" s="195" t="s">
        <v>124</v>
      </c>
      <c r="AU348" s="195" t="s">
        <v>71</v>
      </c>
      <c r="AY348" s="16" t="s">
        <v>130</v>
      </c>
      <c r="BE348" s="196">
        <f>IF(N348="základní",J348,0)</f>
        <v>0</v>
      </c>
      <c r="BF348" s="196">
        <f>IF(N348="snížená",J348,0)</f>
        <v>0</v>
      </c>
      <c r="BG348" s="196">
        <f>IF(N348="zákl. přenesená",J348,0)</f>
        <v>0</v>
      </c>
      <c r="BH348" s="196">
        <f>IF(N348="sníž. přenesená",J348,0)</f>
        <v>0</v>
      </c>
      <c r="BI348" s="196">
        <f>IF(N348="nulová",J348,0)</f>
        <v>0</v>
      </c>
      <c r="BJ348" s="16" t="s">
        <v>14</v>
      </c>
      <c r="BK348" s="196">
        <f>ROUND(I348*H348,2)</f>
        <v>0</v>
      </c>
      <c r="BL348" s="16" t="s">
        <v>129</v>
      </c>
      <c r="BM348" s="195" t="s">
        <v>839</v>
      </c>
    </row>
    <row r="349" s="2" customFormat="1" ht="44.25" customHeight="1">
      <c r="A349" s="37"/>
      <c r="B349" s="38"/>
      <c r="C349" s="184" t="s">
        <v>840</v>
      </c>
      <c r="D349" s="184" t="s">
        <v>124</v>
      </c>
      <c r="E349" s="185" t="s">
        <v>841</v>
      </c>
      <c r="F349" s="186" t="s">
        <v>842</v>
      </c>
      <c r="G349" s="187" t="s">
        <v>233</v>
      </c>
      <c r="H349" s="188">
        <v>0.20000000000000001</v>
      </c>
      <c r="I349" s="189"/>
      <c r="J349" s="190">
        <f>ROUND(I349*H349,2)</f>
        <v>0</v>
      </c>
      <c r="K349" s="186" t="s">
        <v>128</v>
      </c>
      <c r="L349" s="43"/>
      <c r="M349" s="191" t="s">
        <v>19</v>
      </c>
      <c r="N349" s="192" t="s">
        <v>42</v>
      </c>
      <c r="O349" s="83"/>
      <c r="P349" s="193">
        <f>O349*H349</f>
        <v>0</v>
      </c>
      <c r="Q349" s="193">
        <v>0</v>
      </c>
      <c r="R349" s="193">
        <f>Q349*H349</f>
        <v>0</v>
      </c>
      <c r="S349" s="193">
        <v>0</v>
      </c>
      <c r="T349" s="194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95" t="s">
        <v>129</v>
      </c>
      <c r="AT349" s="195" t="s">
        <v>124</v>
      </c>
      <c r="AU349" s="195" t="s">
        <v>71</v>
      </c>
      <c r="AY349" s="16" t="s">
        <v>130</v>
      </c>
      <c r="BE349" s="196">
        <f>IF(N349="základní",J349,0)</f>
        <v>0</v>
      </c>
      <c r="BF349" s="196">
        <f>IF(N349="snížená",J349,0)</f>
        <v>0</v>
      </c>
      <c r="BG349" s="196">
        <f>IF(N349="zákl. přenesená",J349,0)</f>
        <v>0</v>
      </c>
      <c r="BH349" s="196">
        <f>IF(N349="sníž. přenesená",J349,0)</f>
        <v>0</v>
      </c>
      <c r="BI349" s="196">
        <f>IF(N349="nulová",J349,0)</f>
        <v>0</v>
      </c>
      <c r="BJ349" s="16" t="s">
        <v>14</v>
      </c>
      <c r="BK349" s="196">
        <f>ROUND(I349*H349,2)</f>
        <v>0</v>
      </c>
      <c r="BL349" s="16" t="s">
        <v>129</v>
      </c>
      <c r="BM349" s="195" t="s">
        <v>843</v>
      </c>
    </row>
    <row r="350" s="2" customFormat="1" ht="44.25" customHeight="1">
      <c r="A350" s="37"/>
      <c r="B350" s="38"/>
      <c r="C350" s="184" t="s">
        <v>844</v>
      </c>
      <c r="D350" s="184" t="s">
        <v>124</v>
      </c>
      <c r="E350" s="185" t="s">
        <v>845</v>
      </c>
      <c r="F350" s="186" t="s">
        <v>846</v>
      </c>
      <c r="G350" s="187" t="s">
        <v>233</v>
      </c>
      <c r="H350" s="188">
        <v>0.20000000000000001</v>
      </c>
      <c r="I350" s="189"/>
      <c r="J350" s="190">
        <f>ROUND(I350*H350,2)</f>
        <v>0</v>
      </c>
      <c r="K350" s="186" t="s">
        <v>128</v>
      </c>
      <c r="L350" s="43"/>
      <c r="M350" s="191" t="s">
        <v>19</v>
      </c>
      <c r="N350" s="192" t="s">
        <v>42</v>
      </c>
      <c r="O350" s="83"/>
      <c r="P350" s="193">
        <f>O350*H350</f>
        <v>0</v>
      </c>
      <c r="Q350" s="193">
        <v>0</v>
      </c>
      <c r="R350" s="193">
        <f>Q350*H350</f>
        <v>0</v>
      </c>
      <c r="S350" s="193">
        <v>0</v>
      </c>
      <c r="T350" s="194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95" t="s">
        <v>129</v>
      </c>
      <c r="AT350" s="195" t="s">
        <v>124</v>
      </c>
      <c r="AU350" s="195" t="s">
        <v>71</v>
      </c>
      <c r="AY350" s="16" t="s">
        <v>130</v>
      </c>
      <c r="BE350" s="196">
        <f>IF(N350="základní",J350,0)</f>
        <v>0</v>
      </c>
      <c r="BF350" s="196">
        <f>IF(N350="snížená",J350,0)</f>
        <v>0</v>
      </c>
      <c r="BG350" s="196">
        <f>IF(N350="zákl. přenesená",J350,0)</f>
        <v>0</v>
      </c>
      <c r="BH350" s="196">
        <f>IF(N350="sníž. přenesená",J350,0)</f>
        <v>0</v>
      </c>
      <c r="BI350" s="196">
        <f>IF(N350="nulová",J350,0)</f>
        <v>0</v>
      </c>
      <c r="BJ350" s="16" t="s">
        <v>14</v>
      </c>
      <c r="BK350" s="196">
        <f>ROUND(I350*H350,2)</f>
        <v>0</v>
      </c>
      <c r="BL350" s="16" t="s">
        <v>129</v>
      </c>
      <c r="BM350" s="195" t="s">
        <v>847</v>
      </c>
    </row>
    <row r="351" s="2" customFormat="1" ht="49.05" customHeight="1">
      <c r="A351" s="37"/>
      <c r="B351" s="38"/>
      <c r="C351" s="184" t="s">
        <v>848</v>
      </c>
      <c r="D351" s="184" t="s">
        <v>124</v>
      </c>
      <c r="E351" s="185" t="s">
        <v>849</v>
      </c>
      <c r="F351" s="186" t="s">
        <v>850</v>
      </c>
      <c r="G351" s="187" t="s">
        <v>416</v>
      </c>
      <c r="H351" s="188">
        <v>20</v>
      </c>
      <c r="I351" s="189"/>
      <c r="J351" s="190">
        <f>ROUND(I351*H351,2)</f>
        <v>0</v>
      </c>
      <c r="K351" s="186" t="s">
        <v>128</v>
      </c>
      <c r="L351" s="43"/>
      <c r="M351" s="191" t="s">
        <v>19</v>
      </c>
      <c r="N351" s="192" t="s">
        <v>42</v>
      </c>
      <c r="O351" s="83"/>
      <c r="P351" s="193">
        <f>O351*H351</f>
        <v>0</v>
      </c>
      <c r="Q351" s="193">
        <v>0</v>
      </c>
      <c r="R351" s="193">
        <f>Q351*H351</f>
        <v>0</v>
      </c>
      <c r="S351" s="193">
        <v>0</v>
      </c>
      <c r="T351" s="194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95" t="s">
        <v>129</v>
      </c>
      <c r="AT351" s="195" t="s">
        <v>124</v>
      </c>
      <c r="AU351" s="195" t="s">
        <v>71</v>
      </c>
      <c r="AY351" s="16" t="s">
        <v>130</v>
      </c>
      <c r="BE351" s="196">
        <f>IF(N351="základní",J351,0)</f>
        <v>0</v>
      </c>
      <c r="BF351" s="196">
        <f>IF(N351="snížená",J351,0)</f>
        <v>0</v>
      </c>
      <c r="BG351" s="196">
        <f>IF(N351="zákl. přenesená",J351,0)</f>
        <v>0</v>
      </c>
      <c r="BH351" s="196">
        <f>IF(N351="sníž. přenesená",J351,0)</f>
        <v>0</v>
      </c>
      <c r="BI351" s="196">
        <f>IF(N351="nulová",J351,0)</f>
        <v>0</v>
      </c>
      <c r="BJ351" s="16" t="s">
        <v>14</v>
      </c>
      <c r="BK351" s="196">
        <f>ROUND(I351*H351,2)</f>
        <v>0</v>
      </c>
      <c r="BL351" s="16" t="s">
        <v>129</v>
      </c>
      <c r="BM351" s="195" t="s">
        <v>851</v>
      </c>
    </row>
    <row r="352" s="2" customFormat="1">
      <c r="A352" s="37"/>
      <c r="B352" s="38"/>
      <c r="C352" s="39"/>
      <c r="D352" s="197" t="s">
        <v>159</v>
      </c>
      <c r="E352" s="39"/>
      <c r="F352" s="198" t="s">
        <v>852</v>
      </c>
      <c r="G352" s="39"/>
      <c r="H352" s="39"/>
      <c r="I352" s="199"/>
      <c r="J352" s="39"/>
      <c r="K352" s="39"/>
      <c r="L352" s="43"/>
      <c r="M352" s="200"/>
      <c r="N352" s="201"/>
      <c r="O352" s="83"/>
      <c r="P352" s="83"/>
      <c r="Q352" s="83"/>
      <c r="R352" s="83"/>
      <c r="S352" s="83"/>
      <c r="T352" s="84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159</v>
      </c>
      <c r="AU352" s="16" t="s">
        <v>71</v>
      </c>
    </row>
    <row r="353" s="2" customFormat="1" ht="49.05" customHeight="1">
      <c r="A353" s="37"/>
      <c r="B353" s="38"/>
      <c r="C353" s="184" t="s">
        <v>853</v>
      </c>
      <c r="D353" s="184" t="s">
        <v>124</v>
      </c>
      <c r="E353" s="185" t="s">
        <v>854</v>
      </c>
      <c r="F353" s="186" t="s">
        <v>855</v>
      </c>
      <c r="G353" s="187" t="s">
        <v>416</v>
      </c>
      <c r="H353" s="188">
        <v>80</v>
      </c>
      <c r="I353" s="189"/>
      <c r="J353" s="190">
        <f>ROUND(I353*H353,2)</f>
        <v>0</v>
      </c>
      <c r="K353" s="186" t="s">
        <v>128</v>
      </c>
      <c r="L353" s="43"/>
      <c r="M353" s="191" t="s">
        <v>19</v>
      </c>
      <c r="N353" s="192" t="s">
        <v>42</v>
      </c>
      <c r="O353" s="83"/>
      <c r="P353" s="193">
        <f>O353*H353</f>
        <v>0</v>
      </c>
      <c r="Q353" s="193">
        <v>0</v>
      </c>
      <c r="R353" s="193">
        <f>Q353*H353</f>
        <v>0</v>
      </c>
      <c r="S353" s="193">
        <v>0</v>
      </c>
      <c r="T353" s="194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95" t="s">
        <v>129</v>
      </c>
      <c r="AT353" s="195" t="s">
        <v>124</v>
      </c>
      <c r="AU353" s="195" t="s">
        <v>71</v>
      </c>
      <c r="AY353" s="16" t="s">
        <v>130</v>
      </c>
      <c r="BE353" s="196">
        <f>IF(N353="základní",J353,0)</f>
        <v>0</v>
      </c>
      <c r="BF353" s="196">
        <f>IF(N353="snížená",J353,0)</f>
        <v>0</v>
      </c>
      <c r="BG353" s="196">
        <f>IF(N353="zákl. přenesená",J353,0)</f>
        <v>0</v>
      </c>
      <c r="BH353" s="196">
        <f>IF(N353="sníž. přenesená",J353,0)</f>
        <v>0</v>
      </c>
      <c r="BI353" s="196">
        <f>IF(N353="nulová",J353,0)</f>
        <v>0</v>
      </c>
      <c r="BJ353" s="16" t="s">
        <v>14</v>
      </c>
      <c r="BK353" s="196">
        <f>ROUND(I353*H353,2)</f>
        <v>0</v>
      </c>
      <c r="BL353" s="16" t="s">
        <v>129</v>
      </c>
      <c r="BM353" s="195" t="s">
        <v>856</v>
      </c>
    </row>
    <row r="354" s="2" customFormat="1">
      <c r="A354" s="37"/>
      <c r="B354" s="38"/>
      <c r="C354" s="39"/>
      <c r="D354" s="197" t="s">
        <v>159</v>
      </c>
      <c r="E354" s="39"/>
      <c r="F354" s="198" t="s">
        <v>852</v>
      </c>
      <c r="G354" s="39"/>
      <c r="H354" s="39"/>
      <c r="I354" s="199"/>
      <c r="J354" s="39"/>
      <c r="K354" s="39"/>
      <c r="L354" s="43"/>
      <c r="M354" s="200"/>
      <c r="N354" s="201"/>
      <c r="O354" s="83"/>
      <c r="P354" s="83"/>
      <c r="Q354" s="83"/>
      <c r="R354" s="83"/>
      <c r="S354" s="83"/>
      <c r="T354" s="84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159</v>
      </c>
      <c r="AU354" s="16" t="s">
        <v>71</v>
      </c>
    </row>
    <row r="355" s="2" customFormat="1" ht="49.05" customHeight="1">
      <c r="A355" s="37"/>
      <c r="B355" s="38"/>
      <c r="C355" s="184" t="s">
        <v>857</v>
      </c>
      <c r="D355" s="184" t="s">
        <v>124</v>
      </c>
      <c r="E355" s="185" t="s">
        <v>858</v>
      </c>
      <c r="F355" s="186" t="s">
        <v>859</v>
      </c>
      <c r="G355" s="187" t="s">
        <v>416</v>
      </c>
      <c r="H355" s="188">
        <v>80</v>
      </c>
      <c r="I355" s="189"/>
      <c r="J355" s="190">
        <f>ROUND(I355*H355,2)</f>
        <v>0</v>
      </c>
      <c r="K355" s="186" t="s">
        <v>128</v>
      </c>
      <c r="L355" s="43"/>
      <c r="M355" s="191" t="s">
        <v>19</v>
      </c>
      <c r="N355" s="192" t="s">
        <v>42</v>
      </c>
      <c r="O355" s="83"/>
      <c r="P355" s="193">
        <f>O355*H355</f>
        <v>0</v>
      </c>
      <c r="Q355" s="193">
        <v>0</v>
      </c>
      <c r="R355" s="193">
        <f>Q355*H355</f>
        <v>0</v>
      </c>
      <c r="S355" s="193">
        <v>0</v>
      </c>
      <c r="T355" s="194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95" t="s">
        <v>129</v>
      </c>
      <c r="AT355" s="195" t="s">
        <v>124</v>
      </c>
      <c r="AU355" s="195" t="s">
        <v>71</v>
      </c>
      <c r="AY355" s="16" t="s">
        <v>130</v>
      </c>
      <c r="BE355" s="196">
        <f>IF(N355="základní",J355,0)</f>
        <v>0</v>
      </c>
      <c r="BF355" s="196">
        <f>IF(N355="snížená",J355,0)</f>
        <v>0</v>
      </c>
      <c r="BG355" s="196">
        <f>IF(N355="zákl. přenesená",J355,0)</f>
        <v>0</v>
      </c>
      <c r="BH355" s="196">
        <f>IF(N355="sníž. přenesená",J355,0)</f>
        <v>0</v>
      </c>
      <c r="BI355" s="196">
        <f>IF(N355="nulová",J355,0)</f>
        <v>0</v>
      </c>
      <c r="BJ355" s="16" t="s">
        <v>14</v>
      </c>
      <c r="BK355" s="196">
        <f>ROUND(I355*H355,2)</f>
        <v>0</v>
      </c>
      <c r="BL355" s="16" t="s">
        <v>129</v>
      </c>
      <c r="BM355" s="195" t="s">
        <v>860</v>
      </c>
    </row>
    <row r="356" s="2" customFormat="1">
      <c r="A356" s="37"/>
      <c r="B356" s="38"/>
      <c r="C356" s="39"/>
      <c r="D356" s="197" t="s">
        <v>159</v>
      </c>
      <c r="E356" s="39"/>
      <c r="F356" s="198" t="s">
        <v>852</v>
      </c>
      <c r="G356" s="39"/>
      <c r="H356" s="39"/>
      <c r="I356" s="199"/>
      <c r="J356" s="39"/>
      <c r="K356" s="39"/>
      <c r="L356" s="43"/>
      <c r="M356" s="200"/>
      <c r="N356" s="201"/>
      <c r="O356" s="83"/>
      <c r="P356" s="83"/>
      <c r="Q356" s="83"/>
      <c r="R356" s="83"/>
      <c r="S356" s="83"/>
      <c r="T356" s="84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159</v>
      </c>
      <c r="AU356" s="16" t="s">
        <v>71</v>
      </c>
    </row>
    <row r="357" s="2" customFormat="1" ht="55.5" customHeight="1">
      <c r="A357" s="37"/>
      <c r="B357" s="38"/>
      <c r="C357" s="184" t="s">
        <v>861</v>
      </c>
      <c r="D357" s="184" t="s">
        <v>124</v>
      </c>
      <c r="E357" s="185" t="s">
        <v>862</v>
      </c>
      <c r="F357" s="186" t="s">
        <v>863</v>
      </c>
      <c r="G357" s="187" t="s">
        <v>416</v>
      </c>
      <c r="H357" s="188">
        <v>110</v>
      </c>
      <c r="I357" s="189"/>
      <c r="J357" s="190">
        <f>ROUND(I357*H357,2)</f>
        <v>0</v>
      </c>
      <c r="K357" s="186" t="s">
        <v>128</v>
      </c>
      <c r="L357" s="43"/>
      <c r="M357" s="191" t="s">
        <v>19</v>
      </c>
      <c r="N357" s="192" t="s">
        <v>42</v>
      </c>
      <c r="O357" s="83"/>
      <c r="P357" s="193">
        <f>O357*H357</f>
        <v>0</v>
      </c>
      <c r="Q357" s="193">
        <v>0</v>
      </c>
      <c r="R357" s="193">
        <f>Q357*H357</f>
        <v>0</v>
      </c>
      <c r="S357" s="193">
        <v>0</v>
      </c>
      <c r="T357" s="194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95" t="s">
        <v>129</v>
      </c>
      <c r="AT357" s="195" t="s">
        <v>124</v>
      </c>
      <c r="AU357" s="195" t="s">
        <v>71</v>
      </c>
      <c r="AY357" s="16" t="s">
        <v>130</v>
      </c>
      <c r="BE357" s="196">
        <f>IF(N357="základní",J357,0)</f>
        <v>0</v>
      </c>
      <c r="BF357" s="196">
        <f>IF(N357="snížená",J357,0)</f>
        <v>0</v>
      </c>
      <c r="BG357" s="196">
        <f>IF(N357="zákl. přenesená",J357,0)</f>
        <v>0</v>
      </c>
      <c r="BH357" s="196">
        <f>IF(N357="sníž. přenesená",J357,0)</f>
        <v>0</v>
      </c>
      <c r="BI357" s="196">
        <f>IF(N357="nulová",J357,0)</f>
        <v>0</v>
      </c>
      <c r="BJ357" s="16" t="s">
        <v>14</v>
      </c>
      <c r="BK357" s="196">
        <f>ROUND(I357*H357,2)</f>
        <v>0</v>
      </c>
      <c r="BL357" s="16" t="s">
        <v>129</v>
      </c>
      <c r="BM357" s="195" t="s">
        <v>864</v>
      </c>
    </row>
    <row r="358" s="2" customFormat="1">
      <c r="A358" s="37"/>
      <c r="B358" s="38"/>
      <c r="C358" s="39"/>
      <c r="D358" s="197" t="s">
        <v>159</v>
      </c>
      <c r="E358" s="39"/>
      <c r="F358" s="198" t="s">
        <v>852</v>
      </c>
      <c r="G358" s="39"/>
      <c r="H358" s="39"/>
      <c r="I358" s="199"/>
      <c r="J358" s="39"/>
      <c r="K358" s="39"/>
      <c r="L358" s="43"/>
      <c r="M358" s="200"/>
      <c r="N358" s="201"/>
      <c r="O358" s="83"/>
      <c r="P358" s="83"/>
      <c r="Q358" s="83"/>
      <c r="R358" s="83"/>
      <c r="S358" s="83"/>
      <c r="T358" s="84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159</v>
      </c>
      <c r="AU358" s="16" t="s">
        <v>71</v>
      </c>
    </row>
    <row r="359" s="2" customFormat="1" ht="55.5" customHeight="1">
      <c r="A359" s="37"/>
      <c r="B359" s="38"/>
      <c r="C359" s="184" t="s">
        <v>865</v>
      </c>
      <c r="D359" s="184" t="s">
        <v>124</v>
      </c>
      <c r="E359" s="185" t="s">
        <v>866</v>
      </c>
      <c r="F359" s="186" t="s">
        <v>867</v>
      </c>
      <c r="G359" s="187" t="s">
        <v>416</v>
      </c>
      <c r="H359" s="188">
        <v>400</v>
      </c>
      <c r="I359" s="189"/>
      <c r="J359" s="190">
        <f>ROUND(I359*H359,2)</f>
        <v>0</v>
      </c>
      <c r="K359" s="186" t="s">
        <v>128</v>
      </c>
      <c r="L359" s="43"/>
      <c r="M359" s="191" t="s">
        <v>19</v>
      </c>
      <c r="N359" s="192" t="s">
        <v>42</v>
      </c>
      <c r="O359" s="83"/>
      <c r="P359" s="193">
        <f>O359*H359</f>
        <v>0</v>
      </c>
      <c r="Q359" s="193">
        <v>0</v>
      </c>
      <c r="R359" s="193">
        <f>Q359*H359</f>
        <v>0</v>
      </c>
      <c r="S359" s="193">
        <v>0</v>
      </c>
      <c r="T359" s="194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95" t="s">
        <v>129</v>
      </c>
      <c r="AT359" s="195" t="s">
        <v>124</v>
      </c>
      <c r="AU359" s="195" t="s">
        <v>71</v>
      </c>
      <c r="AY359" s="16" t="s">
        <v>130</v>
      </c>
      <c r="BE359" s="196">
        <f>IF(N359="základní",J359,0)</f>
        <v>0</v>
      </c>
      <c r="BF359" s="196">
        <f>IF(N359="snížená",J359,0)</f>
        <v>0</v>
      </c>
      <c r="BG359" s="196">
        <f>IF(N359="zákl. přenesená",J359,0)</f>
        <v>0</v>
      </c>
      <c r="BH359" s="196">
        <f>IF(N359="sníž. přenesená",J359,0)</f>
        <v>0</v>
      </c>
      <c r="BI359" s="196">
        <f>IF(N359="nulová",J359,0)</f>
        <v>0</v>
      </c>
      <c r="BJ359" s="16" t="s">
        <v>14</v>
      </c>
      <c r="BK359" s="196">
        <f>ROUND(I359*H359,2)</f>
        <v>0</v>
      </c>
      <c r="BL359" s="16" t="s">
        <v>129</v>
      </c>
      <c r="BM359" s="195" t="s">
        <v>868</v>
      </c>
    </row>
    <row r="360" s="2" customFormat="1">
      <c r="A360" s="37"/>
      <c r="B360" s="38"/>
      <c r="C360" s="39"/>
      <c r="D360" s="197" t="s">
        <v>159</v>
      </c>
      <c r="E360" s="39"/>
      <c r="F360" s="198" t="s">
        <v>852</v>
      </c>
      <c r="G360" s="39"/>
      <c r="H360" s="39"/>
      <c r="I360" s="199"/>
      <c r="J360" s="39"/>
      <c r="K360" s="39"/>
      <c r="L360" s="43"/>
      <c r="M360" s="200"/>
      <c r="N360" s="201"/>
      <c r="O360" s="83"/>
      <c r="P360" s="83"/>
      <c r="Q360" s="83"/>
      <c r="R360" s="83"/>
      <c r="S360" s="83"/>
      <c r="T360" s="84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159</v>
      </c>
      <c r="AU360" s="16" t="s">
        <v>71</v>
      </c>
    </row>
    <row r="361" s="2" customFormat="1" ht="55.5" customHeight="1">
      <c r="A361" s="37"/>
      <c r="B361" s="38"/>
      <c r="C361" s="184" t="s">
        <v>869</v>
      </c>
      <c r="D361" s="184" t="s">
        <v>124</v>
      </c>
      <c r="E361" s="185" t="s">
        <v>870</v>
      </c>
      <c r="F361" s="186" t="s">
        <v>871</v>
      </c>
      <c r="G361" s="187" t="s">
        <v>416</v>
      </c>
      <c r="H361" s="188">
        <v>400</v>
      </c>
      <c r="I361" s="189"/>
      <c r="J361" s="190">
        <f>ROUND(I361*H361,2)</f>
        <v>0</v>
      </c>
      <c r="K361" s="186" t="s">
        <v>128</v>
      </c>
      <c r="L361" s="43"/>
      <c r="M361" s="191" t="s">
        <v>19</v>
      </c>
      <c r="N361" s="192" t="s">
        <v>42</v>
      </c>
      <c r="O361" s="83"/>
      <c r="P361" s="193">
        <f>O361*H361</f>
        <v>0</v>
      </c>
      <c r="Q361" s="193">
        <v>0</v>
      </c>
      <c r="R361" s="193">
        <f>Q361*H361</f>
        <v>0</v>
      </c>
      <c r="S361" s="193">
        <v>0</v>
      </c>
      <c r="T361" s="194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95" t="s">
        <v>129</v>
      </c>
      <c r="AT361" s="195" t="s">
        <v>124</v>
      </c>
      <c r="AU361" s="195" t="s">
        <v>71</v>
      </c>
      <c r="AY361" s="16" t="s">
        <v>130</v>
      </c>
      <c r="BE361" s="196">
        <f>IF(N361="základní",J361,0)</f>
        <v>0</v>
      </c>
      <c r="BF361" s="196">
        <f>IF(N361="snížená",J361,0)</f>
        <v>0</v>
      </c>
      <c r="BG361" s="196">
        <f>IF(N361="zákl. přenesená",J361,0)</f>
        <v>0</v>
      </c>
      <c r="BH361" s="196">
        <f>IF(N361="sníž. přenesená",J361,0)</f>
        <v>0</v>
      </c>
      <c r="BI361" s="196">
        <f>IF(N361="nulová",J361,0)</f>
        <v>0</v>
      </c>
      <c r="BJ361" s="16" t="s">
        <v>14</v>
      </c>
      <c r="BK361" s="196">
        <f>ROUND(I361*H361,2)</f>
        <v>0</v>
      </c>
      <c r="BL361" s="16" t="s">
        <v>129</v>
      </c>
      <c r="BM361" s="195" t="s">
        <v>872</v>
      </c>
    </row>
    <row r="362" s="2" customFormat="1">
      <c r="A362" s="37"/>
      <c r="B362" s="38"/>
      <c r="C362" s="39"/>
      <c r="D362" s="197" t="s">
        <v>159</v>
      </c>
      <c r="E362" s="39"/>
      <c r="F362" s="198" t="s">
        <v>852</v>
      </c>
      <c r="G362" s="39"/>
      <c r="H362" s="39"/>
      <c r="I362" s="199"/>
      <c r="J362" s="39"/>
      <c r="K362" s="39"/>
      <c r="L362" s="43"/>
      <c r="M362" s="200"/>
      <c r="N362" s="201"/>
      <c r="O362" s="83"/>
      <c r="P362" s="83"/>
      <c r="Q362" s="83"/>
      <c r="R362" s="83"/>
      <c r="S362" s="83"/>
      <c r="T362" s="84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159</v>
      </c>
      <c r="AU362" s="16" t="s">
        <v>71</v>
      </c>
    </row>
    <row r="363" s="2" customFormat="1" ht="55.5" customHeight="1">
      <c r="A363" s="37"/>
      <c r="B363" s="38"/>
      <c r="C363" s="184" t="s">
        <v>873</v>
      </c>
      <c r="D363" s="184" t="s">
        <v>124</v>
      </c>
      <c r="E363" s="185" t="s">
        <v>874</v>
      </c>
      <c r="F363" s="186" t="s">
        <v>875</v>
      </c>
      <c r="G363" s="187" t="s">
        <v>416</v>
      </c>
      <c r="H363" s="188">
        <v>100</v>
      </c>
      <c r="I363" s="189"/>
      <c r="J363" s="190">
        <f>ROUND(I363*H363,2)</f>
        <v>0</v>
      </c>
      <c r="K363" s="186" t="s">
        <v>128</v>
      </c>
      <c r="L363" s="43"/>
      <c r="M363" s="191" t="s">
        <v>19</v>
      </c>
      <c r="N363" s="192" t="s">
        <v>42</v>
      </c>
      <c r="O363" s="83"/>
      <c r="P363" s="193">
        <f>O363*H363</f>
        <v>0</v>
      </c>
      <c r="Q363" s="193">
        <v>0</v>
      </c>
      <c r="R363" s="193">
        <f>Q363*H363</f>
        <v>0</v>
      </c>
      <c r="S363" s="193">
        <v>0</v>
      </c>
      <c r="T363" s="194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95" t="s">
        <v>129</v>
      </c>
      <c r="AT363" s="195" t="s">
        <v>124</v>
      </c>
      <c r="AU363" s="195" t="s">
        <v>71</v>
      </c>
      <c r="AY363" s="16" t="s">
        <v>130</v>
      </c>
      <c r="BE363" s="196">
        <f>IF(N363="základní",J363,0)</f>
        <v>0</v>
      </c>
      <c r="BF363" s="196">
        <f>IF(N363="snížená",J363,0)</f>
        <v>0</v>
      </c>
      <c r="BG363" s="196">
        <f>IF(N363="zákl. přenesená",J363,0)</f>
        <v>0</v>
      </c>
      <c r="BH363" s="196">
        <f>IF(N363="sníž. přenesená",J363,0)</f>
        <v>0</v>
      </c>
      <c r="BI363" s="196">
        <f>IF(N363="nulová",J363,0)</f>
        <v>0</v>
      </c>
      <c r="BJ363" s="16" t="s">
        <v>14</v>
      </c>
      <c r="BK363" s="196">
        <f>ROUND(I363*H363,2)</f>
        <v>0</v>
      </c>
      <c r="BL363" s="16" t="s">
        <v>129</v>
      </c>
      <c r="BM363" s="195" t="s">
        <v>876</v>
      </c>
    </row>
    <row r="364" s="2" customFormat="1">
      <c r="A364" s="37"/>
      <c r="B364" s="38"/>
      <c r="C364" s="39"/>
      <c r="D364" s="197" t="s">
        <v>159</v>
      </c>
      <c r="E364" s="39"/>
      <c r="F364" s="198" t="s">
        <v>852</v>
      </c>
      <c r="G364" s="39"/>
      <c r="H364" s="39"/>
      <c r="I364" s="199"/>
      <c r="J364" s="39"/>
      <c r="K364" s="39"/>
      <c r="L364" s="43"/>
      <c r="M364" s="200"/>
      <c r="N364" s="201"/>
      <c r="O364" s="83"/>
      <c r="P364" s="83"/>
      <c r="Q364" s="83"/>
      <c r="R364" s="83"/>
      <c r="S364" s="83"/>
      <c r="T364" s="84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159</v>
      </c>
      <c r="AU364" s="16" t="s">
        <v>71</v>
      </c>
    </row>
    <row r="365" s="2" customFormat="1" ht="55.5" customHeight="1">
      <c r="A365" s="37"/>
      <c r="B365" s="38"/>
      <c r="C365" s="184" t="s">
        <v>877</v>
      </c>
      <c r="D365" s="184" t="s">
        <v>124</v>
      </c>
      <c r="E365" s="185" t="s">
        <v>878</v>
      </c>
      <c r="F365" s="186" t="s">
        <v>879</v>
      </c>
      <c r="G365" s="187" t="s">
        <v>416</v>
      </c>
      <c r="H365" s="188">
        <v>20</v>
      </c>
      <c r="I365" s="189"/>
      <c r="J365" s="190">
        <f>ROUND(I365*H365,2)</f>
        <v>0</v>
      </c>
      <c r="K365" s="186" t="s">
        <v>128</v>
      </c>
      <c r="L365" s="43"/>
      <c r="M365" s="191" t="s">
        <v>19</v>
      </c>
      <c r="N365" s="192" t="s">
        <v>42</v>
      </c>
      <c r="O365" s="83"/>
      <c r="P365" s="193">
        <f>O365*H365</f>
        <v>0</v>
      </c>
      <c r="Q365" s="193">
        <v>0</v>
      </c>
      <c r="R365" s="193">
        <f>Q365*H365</f>
        <v>0</v>
      </c>
      <c r="S365" s="193">
        <v>0</v>
      </c>
      <c r="T365" s="194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95" t="s">
        <v>129</v>
      </c>
      <c r="AT365" s="195" t="s">
        <v>124</v>
      </c>
      <c r="AU365" s="195" t="s">
        <v>71</v>
      </c>
      <c r="AY365" s="16" t="s">
        <v>130</v>
      </c>
      <c r="BE365" s="196">
        <f>IF(N365="základní",J365,0)</f>
        <v>0</v>
      </c>
      <c r="BF365" s="196">
        <f>IF(N365="snížená",J365,0)</f>
        <v>0</v>
      </c>
      <c r="BG365" s="196">
        <f>IF(N365="zákl. přenesená",J365,0)</f>
        <v>0</v>
      </c>
      <c r="BH365" s="196">
        <f>IF(N365="sníž. přenesená",J365,0)</f>
        <v>0</v>
      </c>
      <c r="BI365" s="196">
        <f>IF(N365="nulová",J365,0)</f>
        <v>0</v>
      </c>
      <c r="BJ365" s="16" t="s">
        <v>14</v>
      </c>
      <c r="BK365" s="196">
        <f>ROUND(I365*H365,2)</f>
        <v>0</v>
      </c>
      <c r="BL365" s="16" t="s">
        <v>129</v>
      </c>
      <c r="BM365" s="195" t="s">
        <v>880</v>
      </c>
    </row>
    <row r="366" s="2" customFormat="1">
      <c r="A366" s="37"/>
      <c r="B366" s="38"/>
      <c r="C366" s="39"/>
      <c r="D366" s="197" t="s">
        <v>159</v>
      </c>
      <c r="E366" s="39"/>
      <c r="F366" s="198" t="s">
        <v>852</v>
      </c>
      <c r="G366" s="39"/>
      <c r="H366" s="39"/>
      <c r="I366" s="199"/>
      <c r="J366" s="39"/>
      <c r="K366" s="39"/>
      <c r="L366" s="43"/>
      <c r="M366" s="200"/>
      <c r="N366" s="201"/>
      <c r="O366" s="83"/>
      <c r="P366" s="83"/>
      <c r="Q366" s="83"/>
      <c r="R366" s="83"/>
      <c r="S366" s="83"/>
      <c r="T366" s="84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6" t="s">
        <v>159</v>
      </c>
      <c r="AU366" s="16" t="s">
        <v>71</v>
      </c>
    </row>
    <row r="367" s="2" customFormat="1" ht="55.5" customHeight="1">
      <c r="A367" s="37"/>
      <c r="B367" s="38"/>
      <c r="C367" s="184" t="s">
        <v>881</v>
      </c>
      <c r="D367" s="184" t="s">
        <v>124</v>
      </c>
      <c r="E367" s="185" t="s">
        <v>882</v>
      </c>
      <c r="F367" s="186" t="s">
        <v>883</v>
      </c>
      <c r="G367" s="187" t="s">
        <v>416</v>
      </c>
      <c r="H367" s="188">
        <v>20</v>
      </c>
      <c r="I367" s="189"/>
      <c r="J367" s="190">
        <f>ROUND(I367*H367,2)</f>
        <v>0</v>
      </c>
      <c r="K367" s="186" t="s">
        <v>128</v>
      </c>
      <c r="L367" s="43"/>
      <c r="M367" s="191" t="s">
        <v>19</v>
      </c>
      <c r="N367" s="192" t="s">
        <v>42</v>
      </c>
      <c r="O367" s="83"/>
      <c r="P367" s="193">
        <f>O367*H367</f>
        <v>0</v>
      </c>
      <c r="Q367" s="193">
        <v>0</v>
      </c>
      <c r="R367" s="193">
        <f>Q367*H367</f>
        <v>0</v>
      </c>
      <c r="S367" s="193">
        <v>0</v>
      </c>
      <c r="T367" s="194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95" t="s">
        <v>129</v>
      </c>
      <c r="AT367" s="195" t="s">
        <v>124</v>
      </c>
      <c r="AU367" s="195" t="s">
        <v>71</v>
      </c>
      <c r="AY367" s="16" t="s">
        <v>130</v>
      </c>
      <c r="BE367" s="196">
        <f>IF(N367="základní",J367,0)</f>
        <v>0</v>
      </c>
      <c r="BF367" s="196">
        <f>IF(N367="snížená",J367,0)</f>
        <v>0</v>
      </c>
      <c r="BG367" s="196">
        <f>IF(N367="zákl. přenesená",J367,0)</f>
        <v>0</v>
      </c>
      <c r="BH367" s="196">
        <f>IF(N367="sníž. přenesená",J367,0)</f>
        <v>0</v>
      </c>
      <c r="BI367" s="196">
        <f>IF(N367="nulová",J367,0)</f>
        <v>0</v>
      </c>
      <c r="BJ367" s="16" t="s">
        <v>14</v>
      </c>
      <c r="BK367" s="196">
        <f>ROUND(I367*H367,2)</f>
        <v>0</v>
      </c>
      <c r="BL367" s="16" t="s">
        <v>129</v>
      </c>
      <c r="BM367" s="195" t="s">
        <v>884</v>
      </c>
    </row>
    <row r="368" s="2" customFormat="1">
      <c r="A368" s="37"/>
      <c r="B368" s="38"/>
      <c r="C368" s="39"/>
      <c r="D368" s="197" t="s">
        <v>159</v>
      </c>
      <c r="E368" s="39"/>
      <c r="F368" s="198" t="s">
        <v>852</v>
      </c>
      <c r="G368" s="39"/>
      <c r="H368" s="39"/>
      <c r="I368" s="199"/>
      <c r="J368" s="39"/>
      <c r="K368" s="39"/>
      <c r="L368" s="43"/>
      <c r="M368" s="200"/>
      <c r="N368" s="201"/>
      <c r="O368" s="83"/>
      <c r="P368" s="83"/>
      <c r="Q368" s="83"/>
      <c r="R368" s="83"/>
      <c r="S368" s="83"/>
      <c r="T368" s="84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159</v>
      </c>
      <c r="AU368" s="16" t="s">
        <v>71</v>
      </c>
    </row>
    <row r="369" s="2" customFormat="1" ht="62.7" customHeight="1">
      <c r="A369" s="37"/>
      <c r="B369" s="38"/>
      <c r="C369" s="184" t="s">
        <v>885</v>
      </c>
      <c r="D369" s="184" t="s">
        <v>124</v>
      </c>
      <c r="E369" s="185" t="s">
        <v>886</v>
      </c>
      <c r="F369" s="186" t="s">
        <v>887</v>
      </c>
      <c r="G369" s="187" t="s">
        <v>416</v>
      </c>
      <c r="H369" s="188">
        <v>100</v>
      </c>
      <c r="I369" s="189"/>
      <c r="J369" s="190">
        <f>ROUND(I369*H369,2)</f>
        <v>0</v>
      </c>
      <c r="K369" s="186" t="s">
        <v>128</v>
      </c>
      <c r="L369" s="43"/>
      <c r="M369" s="191" t="s">
        <v>19</v>
      </c>
      <c r="N369" s="192" t="s">
        <v>42</v>
      </c>
      <c r="O369" s="83"/>
      <c r="P369" s="193">
        <f>O369*H369</f>
        <v>0</v>
      </c>
      <c r="Q369" s="193">
        <v>0</v>
      </c>
      <c r="R369" s="193">
        <f>Q369*H369</f>
        <v>0</v>
      </c>
      <c r="S369" s="193">
        <v>0</v>
      </c>
      <c r="T369" s="194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95" t="s">
        <v>129</v>
      </c>
      <c r="AT369" s="195" t="s">
        <v>124</v>
      </c>
      <c r="AU369" s="195" t="s">
        <v>71</v>
      </c>
      <c r="AY369" s="16" t="s">
        <v>130</v>
      </c>
      <c r="BE369" s="196">
        <f>IF(N369="základní",J369,0)</f>
        <v>0</v>
      </c>
      <c r="BF369" s="196">
        <f>IF(N369="snížená",J369,0)</f>
        <v>0</v>
      </c>
      <c r="BG369" s="196">
        <f>IF(N369="zákl. přenesená",J369,0)</f>
        <v>0</v>
      </c>
      <c r="BH369" s="196">
        <f>IF(N369="sníž. přenesená",J369,0)</f>
        <v>0</v>
      </c>
      <c r="BI369" s="196">
        <f>IF(N369="nulová",J369,0)</f>
        <v>0</v>
      </c>
      <c r="BJ369" s="16" t="s">
        <v>14</v>
      </c>
      <c r="BK369" s="196">
        <f>ROUND(I369*H369,2)</f>
        <v>0</v>
      </c>
      <c r="BL369" s="16" t="s">
        <v>129</v>
      </c>
      <c r="BM369" s="195" t="s">
        <v>888</v>
      </c>
    </row>
    <row r="370" s="2" customFormat="1">
      <c r="A370" s="37"/>
      <c r="B370" s="38"/>
      <c r="C370" s="39"/>
      <c r="D370" s="197" t="s">
        <v>159</v>
      </c>
      <c r="E370" s="39"/>
      <c r="F370" s="198" t="s">
        <v>852</v>
      </c>
      <c r="G370" s="39"/>
      <c r="H370" s="39"/>
      <c r="I370" s="199"/>
      <c r="J370" s="39"/>
      <c r="K370" s="39"/>
      <c r="L370" s="43"/>
      <c r="M370" s="200"/>
      <c r="N370" s="201"/>
      <c r="O370" s="83"/>
      <c r="P370" s="83"/>
      <c r="Q370" s="83"/>
      <c r="R370" s="83"/>
      <c r="S370" s="83"/>
      <c r="T370" s="84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6" t="s">
        <v>159</v>
      </c>
      <c r="AU370" s="16" t="s">
        <v>71</v>
      </c>
    </row>
    <row r="371" s="2" customFormat="1" ht="55.5" customHeight="1">
      <c r="A371" s="37"/>
      <c r="B371" s="38"/>
      <c r="C371" s="184" t="s">
        <v>889</v>
      </c>
      <c r="D371" s="184" t="s">
        <v>124</v>
      </c>
      <c r="E371" s="185" t="s">
        <v>890</v>
      </c>
      <c r="F371" s="186" t="s">
        <v>891</v>
      </c>
      <c r="G371" s="187" t="s">
        <v>416</v>
      </c>
      <c r="H371" s="188">
        <v>400</v>
      </c>
      <c r="I371" s="189"/>
      <c r="J371" s="190">
        <f>ROUND(I371*H371,2)</f>
        <v>0</v>
      </c>
      <c r="K371" s="186" t="s">
        <v>128</v>
      </c>
      <c r="L371" s="43"/>
      <c r="M371" s="191" t="s">
        <v>19</v>
      </c>
      <c r="N371" s="192" t="s">
        <v>42</v>
      </c>
      <c r="O371" s="83"/>
      <c r="P371" s="193">
        <f>O371*H371</f>
        <v>0</v>
      </c>
      <c r="Q371" s="193">
        <v>0</v>
      </c>
      <c r="R371" s="193">
        <f>Q371*H371</f>
        <v>0</v>
      </c>
      <c r="S371" s="193">
        <v>0</v>
      </c>
      <c r="T371" s="194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195" t="s">
        <v>129</v>
      </c>
      <c r="AT371" s="195" t="s">
        <v>124</v>
      </c>
      <c r="AU371" s="195" t="s">
        <v>71</v>
      </c>
      <c r="AY371" s="16" t="s">
        <v>130</v>
      </c>
      <c r="BE371" s="196">
        <f>IF(N371="základní",J371,0)</f>
        <v>0</v>
      </c>
      <c r="BF371" s="196">
        <f>IF(N371="snížená",J371,0)</f>
        <v>0</v>
      </c>
      <c r="BG371" s="196">
        <f>IF(N371="zákl. přenesená",J371,0)</f>
        <v>0</v>
      </c>
      <c r="BH371" s="196">
        <f>IF(N371="sníž. přenesená",J371,0)</f>
        <v>0</v>
      </c>
      <c r="BI371" s="196">
        <f>IF(N371="nulová",J371,0)</f>
        <v>0</v>
      </c>
      <c r="BJ371" s="16" t="s">
        <v>14</v>
      </c>
      <c r="BK371" s="196">
        <f>ROUND(I371*H371,2)</f>
        <v>0</v>
      </c>
      <c r="BL371" s="16" t="s">
        <v>129</v>
      </c>
      <c r="BM371" s="195" t="s">
        <v>892</v>
      </c>
    </row>
    <row r="372" s="2" customFormat="1">
      <c r="A372" s="37"/>
      <c r="B372" s="38"/>
      <c r="C372" s="39"/>
      <c r="D372" s="197" t="s">
        <v>159</v>
      </c>
      <c r="E372" s="39"/>
      <c r="F372" s="198" t="s">
        <v>852</v>
      </c>
      <c r="G372" s="39"/>
      <c r="H372" s="39"/>
      <c r="I372" s="199"/>
      <c r="J372" s="39"/>
      <c r="K372" s="39"/>
      <c r="L372" s="43"/>
      <c r="M372" s="200"/>
      <c r="N372" s="201"/>
      <c r="O372" s="83"/>
      <c r="P372" s="83"/>
      <c r="Q372" s="83"/>
      <c r="R372" s="83"/>
      <c r="S372" s="83"/>
      <c r="T372" s="84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6" t="s">
        <v>159</v>
      </c>
      <c r="AU372" s="16" t="s">
        <v>71</v>
      </c>
    </row>
    <row r="373" s="2" customFormat="1" ht="62.7" customHeight="1">
      <c r="A373" s="37"/>
      <c r="B373" s="38"/>
      <c r="C373" s="184" t="s">
        <v>893</v>
      </c>
      <c r="D373" s="184" t="s">
        <v>124</v>
      </c>
      <c r="E373" s="185" t="s">
        <v>894</v>
      </c>
      <c r="F373" s="186" t="s">
        <v>895</v>
      </c>
      <c r="G373" s="187" t="s">
        <v>416</v>
      </c>
      <c r="H373" s="188">
        <v>400</v>
      </c>
      <c r="I373" s="189"/>
      <c r="J373" s="190">
        <f>ROUND(I373*H373,2)</f>
        <v>0</v>
      </c>
      <c r="K373" s="186" t="s">
        <v>128</v>
      </c>
      <c r="L373" s="43"/>
      <c r="M373" s="191" t="s">
        <v>19</v>
      </c>
      <c r="N373" s="192" t="s">
        <v>42</v>
      </c>
      <c r="O373" s="83"/>
      <c r="P373" s="193">
        <f>O373*H373</f>
        <v>0</v>
      </c>
      <c r="Q373" s="193">
        <v>0</v>
      </c>
      <c r="R373" s="193">
        <f>Q373*H373</f>
        <v>0</v>
      </c>
      <c r="S373" s="193">
        <v>0</v>
      </c>
      <c r="T373" s="194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195" t="s">
        <v>129</v>
      </c>
      <c r="AT373" s="195" t="s">
        <v>124</v>
      </c>
      <c r="AU373" s="195" t="s">
        <v>71</v>
      </c>
      <c r="AY373" s="16" t="s">
        <v>130</v>
      </c>
      <c r="BE373" s="196">
        <f>IF(N373="základní",J373,0)</f>
        <v>0</v>
      </c>
      <c r="BF373" s="196">
        <f>IF(N373="snížená",J373,0)</f>
        <v>0</v>
      </c>
      <c r="BG373" s="196">
        <f>IF(N373="zákl. přenesená",J373,0)</f>
        <v>0</v>
      </c>
      <c r="BH373" s="196">
        <f>IF(N373="sníž. přenesená",J373,0)</f>
        <v>0</v>
      </c>
      <c r="BI373" s="196">
        <f>IF(N373="nulová",J373,0)</f>
        <v>0</v>
      </c>
      <c r="BJ373" s="16" t="s">
        <v>14</v>
      </c>
      <c r="BK373" s="196">
        <f>ROUND(I373*H373,2)</f>
        <v>0</v>
      </c>
      <c r="BL373" s="16" t="s">
        <v>129</v>
      </c>
      <c r="BM373" s="195" t="s">
        <v>896</v>
      </c>
    </row>
    <row r="374" s="2" customFormat="1">
      <c r="A374" s="37"/>
      <c r="B374" s="38"/>
      <c r="C374" s="39"/>
      <c r="D374" s="197" t="s">
        <v>159</v>
      </c>
      <c r="E374" s="39"/>
      <c r="F374" s="198" t="s">
        <v>852</v>
      </c>
      <c r="G374" s="39"/>
      <c r="H374" s="39"/>
      <c r="I374" s="199"/>
      <c r="J374" s="39"/>
      <c r="K374" s="39"/>
      <c r="L374" s="43"/>
      <c r="M374" s="200"/>
      <c r="N374" s="201"/>
      <c r="O374" s="83"/>
      <c r="P374" s="83"/>
      <c r="Q374" s="83"/>
      <c r="R374" s="83"/>
      <c r="S374" s="83"/>
      <c r="T374" s="84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159</v>
      </c>
      <c r="AU374" s="16" t="s">
        <v>71</v>
      </c>
    </row>
    <row r="375" s="2" customFormat="1" ht="55.5" customHeight="1">
      <c r="A375" s="37"/>
      <c r="B375" s="38"/>
      <c r="C375" s="184" t="s">
        <v>897</v>
      </c>
      <c r="D375" s="184" t="s">
        <v>124</v>
      </c>
      <c r="E375" s="185" t="s">
        <v>898</v>
      </c>
      <c r="F375" s="186" t="s">
        <v>899</v>
      </c>
      <c r="G375" s="187" t="s">
        <v>416</v>
      </c>
      <c r="H375" s="188">
        <v>100</v>
      </c>
      <c r="I375" s="189"/>
      <c r="J375" s="190">
        <f>ROUND(I375*H375,2)</f>
        <v>0</v>
      </c>
      <c r="K375" s="186" t="s">
        <v>128</v>
      </c>
      <c r="L375" s="43"/>
      <c r="M375" s="191" t="s">
        <v>19</v>
      </c>
      <c r="N375" s="192" t="s">
        <v>42</v>
      </c>
      <c r="O375" s="83"/>
      <c r="P375" s="193">
        <f>O375*H375</f>
        <v>0</v>
      </c>
      <c r="Q375" s="193">
        <v>0</v>
      </c>
      <c r="R375" s="193">
        <f>Q375*H375</f>
        <v>0</v>
      </c>
      <c r="S375" s="193">
        <v>0</v>
      </c>
      <c r="T375" s="194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195" t="s">
        <v>129</v>
      </c>
      <c r="AT375" s="195" t="s">
        <v>124</v>
      </c>
      <c r="AU375" s="195" t="s">
        <v>71</v>
      </c>
      <c r="AY375" s="16" t="s">
        <v>130</v>
      </c>
      <c r="BE375" s="196">
        <f>IF(N375="základní",J375,0)</f>
        <v>0</v>
      </c>
      <c r="BF375" s="196">
        <f>IF(N375="snížená",J375,0)</f>
        <v>0</v>
      </c>
      <c r="BG375" s="196">
        <f>IF(N375="zákl. přenesená",J375,0)</f>
        <v>0</v>
      </c>
      <c r="BH375" s="196">
        <f>IF(N375="sníž. přenesená",J375,0)</f>
        <v>0</v>
      </c>
      <c r="BI375" s="196">
        <f>IF(N375="nulová",J375,0)</f>
        <v>0</v>
      </c>
      <c r="BJ375" s="16" t="s">
        <v>14</v>
      </c>
      <c r="BK375" s="196">
        <f>ROUND(I375*H375,2)</f>
        <v>0</v>
      </c>
      <c r="BL375" s="16" t="s">
        <v>129</v>
      </c>
      <c r="BM375" s="195" t="s">
        <v>900</v>
      </c>
    </row>
    <row r="376" s="2" customFormat="1">
      <c r="A376" s="37"/>
      <c r="B376" s="38"/>
      <c r="C376" s="39"/>
      <c r="D376" s="197" t="s">
        <v>159</v>
      </c>
      <c r="E376" s="39"/>
      <c r="F376" s="198" t="s">
        <v>852</v>
      </c>
      <c r="G376" s="39"/>
      <c r="H376" s="39"/>
      <c r="I376" s="199"/>
      <c r="J376" s="39"/>
      <c r="K376" s="39"/>
      <c r="L376" s="43"/>
      <c r="M376" s="200"/>
      <c r="N376" s="201"/>
      <c r="O376" s="83"/>
      <c r="P376" s="83"/>
      <c r="Q376" s="83"/>
      <c r="R376" s="83"/>
      <c r="S376" s="83"/>
      <c r="T376" s="84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159</v>
      </c>
      <c r="AU376" s="16" t="s">
        <v>71</v>
      </c>
    </row>
    <row r="377" s="2" customFormat="1" ht="55.5" customHeight="1">
      <c r="A377" s="37"/>
      <c r="B377" s="38"/>
      <c r="C377" s="184" t="s">
        <v>901</v>
      </c>
      <c r="D377" s="184" t="s">
        <v>124</v>
      </c>
      <c r="E377" s="185" t="s">
        <v>902</v>
      </c>
      <c r="F377" s="186" t="s">
        <v>903</v>
      </c>
      <c r="G377" s="187" t="s">
        <v>416</v>
      </c>
      <c r="H377" s="188">
        <v>200</v>
      </c>
      <c r="I377" s="189"/>
      <c r="J377" s="190">
        <f>ROUND(I377*H377,2)</f>
        <v>0</v>
      </c>
      <c r="K377" s="186" t="s">
        <v>128</v>
      </c>
      <c r="L377" s="43"/>
      <c r="M377" s="191" t="s">
        <v>19</v>
      </c>
      <c r="N377" s="192" t="s">
        <v>42</v>
      </c>
      <c r="O377" s="83"/>
      <c r="P377" s="193">
        <f>O377*H377</f>
        <v>0</v>
      </c>
      <c r="Q377" s="193">
        <v>0</v>
      </c>
      <c r="R377" s="193">
        <f>Q377*H377</f>
        <v>0</v>
      </c>
      <c r="S377" s="193">
        <v>0</v>
      </c>
      <c r="T377" s="194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195" t="s">
        <v>129</v>
      </c>
      <c r="AT377" s="195" t="s">
        <v>124</v>
      </c>
      <c r="AU377" s="195" t="s">
        <v>71</v>
      </c>
      <c r="AY377" s="16" t="s">
        <v>130</v>
      </c>
      <c r="BE377" s="196">
        <f>IF(N377="základní",J377,0)</f>
        <v>0</v>
      </c>
      <c r="BF377" s="196">
        <f>IF(N377="snížená",J377,0)</f>
        <v>0</v>
      </c>
      <c r="BG377" s="196">
        <f>IF(N377="zákl. přenesená",J377,0)</f>
        <v>0</v>
      </c>
      <c r="BH377" s="196">
        <f>IF(N377="sníž. přenesená",J377,0)</f>
        <v>0</v>
      </c>
      <c r="BI377" s="196">
        <f>IF(N377="nulová",J377,0)</f>
        <v>0</v>
      </c>
      <c r="BJ377" s="16" t="s">
        <v>14</v>
      </c>
      <c r="BK377" s="196">
        <f>ROUND(I377*H377,2)</f>
        <v>0</v>
      </c>
      <c r="BL377" s="16" t="s">
        <v>129</v>
      </c>
      <c r="BM377" s="195" t="s">
        <v>904</v>
      </c>
    </row>
    <row r="378" s="2" customFormat="1">
      <c r="A378" s="37"/>
      <c r="B378" s="38"/>
      <c r="C378" s="39"/>
      <c r="D378" s="197" t="s">
        <v>159</v>
      </c>
      <c r="E378" s="39"/>
      <c r="F378" s="198" t="s">
        <v>852</v>
      </c>
      <c r="G378" s="39"/>
      <c r="H378" s="39"/>
      <c r="I378" s="199"/>
      <c r="J378" s="39"/>
      <c r="K378" s="39"/>
      <c r="L378" s="43"/>
      <c r="M378" s="200"/>
      <c r="N378" s="201"/>
      <c r="O378" s="83"/>
      <c r="P378" s="83"/>
      <c r="Q378" s="83"/>
      <c r="R378" s="83"/>
      <c r="S378" s="83"/>
      <c r="T378" s="84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16" t="s">
        <v>159</v>
      </c>
      <c r="AU378" s="16" t="s">
        <v>71</v>
      </c>
    </row>
    <row r="379" s="2" customFormat="1" ht="55.5" customHeight="1">
      <c r="A379" s="37"/>
      <c r="B379" s="38"/>
      <c r="C379" s="184" t="s">
        <v>905</v>
      </c>
      <c r="D379" s="184" t="s">
        <v>124</v>
      </c>
      <c r="E379" s="185" t="s">
        <v>906</v>
      </c>
      <c r="F379" s="186" t="s">
        <v>907</v>
      </c>
      <c r="G379" s="187" t="s">
        <v>416</v>
      </c>
      <c r="H379" s="188">
        <v>900</v>
      </c>
      <c r="I379" s="189"/>
      <c r="J379" s="190">
        <f>ROUND(I379*H379,2)</f>
        <v>0</v>
      </c>
      <c r="K379" s="186" t="s">
        <v>128</v>
      </c>
      <c r="L379" s="43"/>
      <c r="M379" s="191" t="s">
        <v>19</v>
      </c>
      <c r="N379" s="192" t="s">
        <v>42</v>
      </c>
      <c r="O379" s="83"/>
      <c r="P379" s="193">
        <f>O379*H379</f>
        <v>0</v>
      </c>
      <c r="Q379" s="193">
        <v>0</v>
      </c>
      <c r="R379" s="193">
        <f>Q379*H379</f>
        <v>0</v>
      </c>
      <c r="S379" s="193">
        <v>0</v>
      </c>
      <c r="T379" s="194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95" t="s">
        <v>129</v>
      </c>
      <c r="AT379" s="195" t="s">
        <v>124</v>
      </c>
      <c r="AU379" s="195" t="s">
        <v>71</v>
      </c>
      <c r="AY379" s="16" t="s">
        <v>130</v>
      </c>
      <c r="BE379" s="196">
        <f>IF(N379="základní",J379,0)</f>
        <v>0</v>
      </c>
      <c r="BF379" s="196">
        <f>IF(N379="snížená",J379,0)</f>
        <v>0</v>
      </c>
      <c r="BG379" s="196">
        <f>IF(N379="zákl. přenesená",J379,0)</f>
        <v>0</v>
      </c>
      <c r="BH379" s="196">
        <f>IF(N379="sníž. přenesená",J379,0)</f>
        <v>0</v>
      </c>
      <c r="BI379" s="196">
        <f>IF(N379="nulová",J379,0)</f>
        <v>0</v>
      </c>
      <c r="BJ379" s="16" t="s">
        <v>14</v>
      </c>
      <c r="BK379" s="196">
        <f>ROUND(I379*H379,2)</f>
        <v>0</v>
      </c>
      <c r="BL379" s="16" t="s">
        <v>129</v>
      </c>
      <c r="BM379" s="195" t="s">
        <v>908</v>
      </c>
    </row>
    <row r="380" s="2" customFormat="1">
      <c r="A380" s="37"/>
      <c r="B380" s="38"/>
      <c r="C380" s="39"/>
      <c r="D380" s="197" t="s">
        <v>159</v>
      </c>
      <c r="E380" s="39"/>
      <c r="F380" s="198" t="s">
        <v>852</v>
      </c>
      <c r="G380" s="39"/>
      <c r="H380" s="39"/>
      <c r="I380" s="199"/>
      <c r="J380" s="39"/>
      <c r="K380" s="39"/>
      <c r="L380" s="43"/>
      <c r="M380" s="200"/>
      <c r="N380" s="201"/>
      <c r="O380" s="83"/>
      <c r="P380" s="83"/>
      <c r="Q380" s="83"/>
      <c r="R380" s="83"/>
      <c r="S380" s="83"/>
      <c r="T380" s="84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6" t="s">
        <v>159</v>
      </c>
      <c r="AU380" s="16" t="s">
        <v>71</v>
      </c>
    </row>
    <row r="381" s="2" customFormat="1" ht="55.5" customHeight="1">
      <c r="A381" s="37"/>
      <c r="B381" s="38"/>
      <c r="C381" s="184" t="s">
        <v>909</v>
      </c>
      <c r="D381" s="184" t="s">
        <v>124</v>
      </c>
      <c r="E381" s="185" t="s">
        <v>910</v>
      </c>
      <c r="F381" s="186" t="s">
        <v>911</v>
      </c>
      <c r="G381" s="187" t="s">
        <v>416</v>
      </c>
      <c r="H381" s="188">
        <v>700</v>
      </c>
      <c r="I381" s="189"/>
      <c r="J381" s="190">
        <f>ROUND(I381*H381,2)</f>
        <v>0</v>
      </c>
      <c r="K381" s="186" t="s">
        <v>128</v>
      </c>
      <c r="L381" s="43"/>
      <c r="M381" s="191" t="s">
        <v>19</v>
      </c>
      <c r="N381" s="192" t="s">
        <v>42</v>
      </c>
      <c r="O381" s="83"/>
      <c r="P381" s="193">
        <f>O381*H381</f>
        <v>0</v>
      </c>
      <c r="Q381" s="193">
        <v>0</v>
      </c>
      <c r="R381" s="193">
        <f>Q381*H381</f>
        <v>0</v>
      </c>
      <c r="S381" s="193">
        <v>0</v>
      </c>
      <c r="T381" s="194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95" t="s">
        <v>129</v>
      </c>
      <c r="AT381" s="195" t="s">
        <v>124</v>
      </c>
      <c r="AU381" s="195" t="s">
        <v>71</v>
      </c>
      <c r="AY381" s="16" t="s">
        <v>130</v>
      </c>
      <c r="BE381" s="196">
        <f>IF(N381="základní",J381,0)</f>
        <v>0</v>
      </c>
      <c r="BF381" s="196">
        <f>IF(N381="snížená",J381,0)</f>
        <v>0</v>
      </c>
      <c r="BG381" s="196">
        <f>IF(N381="zákl. přenesená",J381,0)</f>
        <v>0</v>
      </c>
      <c r="BH381" s="196">
        <f>IF(N381="sníž. přenesená",J381,0)</f>
        <v>0</v>
      </c>
      <c r="BI381" s="196">
        <f>IF(N381="nulová",J381,0)</f>
        <v>0</v>
      </c>
      <c r="BJ381" s="16" t="s">
        <v>14</v>
      </c>
      <c r="BK381" s="196">
        <f>ROUND(I381*H381,2)</f>
        <v>0</v>
      </c>
      <c r="BL381" s="16" t="s">
        <v>129</v>
      </c>
      <c r="BM381" s="195" t="s">
        <v>912</v>
      </c>
    </row>
    <row r="382" s="2" customFormat="1">
      <c r="A382" s="37"/>
      <c r="B382" s="38"/>
      <c r="C382" s="39"/>
      <c r="D382" s="197" t="s">
        <v>159</v>
      </c>
      <c r="E382" s="39"/>
      <c r="F382" s="198" t="s">
        <v>852</v>
      </c>
      <c r="G382" s="39"/>
      <c r="H382" s="39"/>
      <c r="I382" s="199"/>
      <c r="J382" s="39"/>
      <c r="K382" s="39"/>
      <c r="L382" s="43"/>
      <c r="M382" s="200"/>
      <c r="N382" s="201"/>
      <c r="O382" s="83"/>
      <c r="P382" s="83"/>
      <c r="Q382" s="83"/>
      <c r="R382" s="83"/>
      <c r="S382" s="83"/>
      <c r="T382" s="84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6" t="s">
        <v>159</v>
      </c>
      <c r="AU382" s="16" t="s">
        <v>71</v>
      </c>
    </row>
    <row r="383" s="2" customFormat="1" ht="55.5" customHeight="1">
      <c r="A383" s="37"/>
      <c r="B383" s="38"/>
      <c r="C383" s="184" t="s">
        <v>913</v>
      </c>
      <c r="D383" s="184" t="s">
        <v>124</v>
      </c>
      <c r="E383" s="185" t="s">
        <v>914</v>
      </c>
      <c r="F383" s="186" t="s">
        <v>915</v>
      </c>
      <c r="G383" s="187" t="s">
        <v>416</v>
      </c>
      <c r="H383" s="188">
        <v>300</v>
      </c>
      <c r="I383" s="189"/>
      <c r="J383" s="190">
        <f>ROUND(I383*H383,2)</f>
        <v>0</v>
      </c>
      <c r="K383" s="186" t="s">
        <v>128</v>
      </c>
      <c r="L383" s="43"/>
      <c r="M383" s="191" t="s">
        <v>19</v>
      </c>
      <c r="N383" s="192" t="s">
        <v>42</v>
      </c>
      <c r="O383" s="83"/>
      <c r="P383" s="193">
        <f>O383*H383</f>
        <v>0</v>
      </c>
      <c r="Q383" s="193">
        <v>0</v>
      </c>
      <c r="R383" s="193">
        <f>Q383*H383</f>
        <v>0</v>
      </c>
      <c r="S383" s="193">
        <v>0</v>
      </c>
      <c r="T383" s="194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195" t="s">
        <v>129</v>
      </c>
      <c r="AT383" s="195" t="s">
        <v>124</v>
      </c>
      <c r="AU383" s="195" t="s">
        <v>71</v>
      </c>
      <c r="AY383" s="16" t="s">
        <v>130</v>
      </c>
      <c r="BE383" s="196">
        <f>IF(N383="základní",J383,0)</f>
        <v>0</v>
      </c>
      <c r="BF383" s="196">
        <f>IF(N383="snížená",J383,0)</f>
        <v>0</v>
      </c>
      <c r="BG383" s="196">
        <f>IF(N383="zákl. přenesená",J383,0)</f>
        <v>0</v>
      </c>
      <c r="BH383" s="196">
        <f>IF(N383="sníž. přenesená",J383,0)</f>
        <v>0</v>
      </c>
      <c r="BI383" s="196">
        <f>IF(N383="nulová",J383,0)</f>
        <v>0</v>
      </c>
      <c r="BJ383" s="16" t="s">
        <v>14</v>
      </c>
      <c r="BK383" s="196">
        <f>ROUND(I383*H383,2)</f>
        <v>0</v>
      </c>
      <c r="BL383" s="16" t="s">
        <v>129</v>
      </c>
      <c r="BM383" s="195" t="s">
        <v>916</v>
      </c>
    </row>
    <row r="384" s="2" customFormat="1">
      <c r="A384" s="37"/>
      <c r="B384" s="38"/>
      <c r="C384" s="39"/>
      <c r="D384" s="197" t="s">
        <v>159</v>
      </c>
      <c r="E384" s="39"/>
      <c r="F384" s="198" t="s">
        <v>852</v>
      </c>
      <c r="G384" s="39"/>
      <c r="H384" s="39"/>
      <c r="I384" s="199"/>
      <c r="J384" s="39"/>
      <c r="K384" s="39"/>
      <c r="L384" s="43"/>
      <c r="M384" s="200"/>
      <c r="N384" s="201"/>
      <c r="O384" s="83"/>
      <c r="P384" s="83"/>
      <c r="Q384" s="83"/>
      <c r="R384" s="83"/>
      <c r="S384" s="83"/>
      <c r="T384" s="84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6" t="s">
        <v>159</v>
      </c>
      <c r="AU384" s="16" t="s">
        <v>71</v>
      </c>
    </row>
    <row r="385" s="2" customFormat="1" ht="55.5" customHeight="1">
      <c r="A385" s="37"/>
      <c r="B385" s="38"/>
      <c r="C385" s="184" t="s">
        <v>917</v>
      </c>
      <c r="D385" s="184" t="s">
        <v>124</v>
      </c>
      <c r="E385" s="185" t="s">
        <v>918</v>
      </c>
      <c r="F385" s="186" t="s">
        <v>919</v>
      </c>
      <c r="G385" s="187" t="s">
        <v>416</v>
      </c>
      <c r="H385" s="188">
        <v>600</v>
      </c>
      <c r="I385" s="189"/>
      <c r="J385" s="190">
        <f>ROUND(I385*H385,2)</f>
        <v>0</v>
      </c>
      <c r="K385" s="186" t="s">
        <v>128</v>
      </c>
      <c r="L385" s="43"/>
      <c r="M385" s="191" t="s">
        <v>19</v>
      </c>
      <c r="N385" s="192" t="s">
        <v>42</v>
      </c>
      <c r="O385" s="83"/>
      <c r="P385" s="193">
        <f>O385*H385</f>
        <v>0</v>
      </c>
      <c r="Q385" s="193">
        <v>0</v>
      </c>
      <c r="R385" s="193">
        <f>Q385*H385</f>
        <v>0</v>
      </c>
      <c r="S385" s="193">
        <v>0</v>
      </c>
      <c r="T385" s="194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95" t="s">
        <v>129</v>
      </c>
      <c r="AT385" s="195" t="s">
        <v>124</v>
      </c>
      <c r="AU385" s="195" t="s">
        <v>71</v>
      </c>
      <c r="AY385" s="16" t="s">
        <v>130</v>
      </c>
      <c r="BE385" s="196">
        <f>IF(N385="základní",J385,0)</f>
        <v>0</v>
      </c>
      <c r="BF385" s="196">
        <f>IF(N385="snížená",J385,0)</f>
        <v>0</v>
      </c>
      <c r="BG385" s="196">
        <f>IF(N385="zákl. přenesená",J385,0)</f>
        <v>0</v>
      </c>
      <c r="BH385" s="196">
        <f>IF(N385="sníž. přenesená",J385,0)</f>
        <v>0</v>
      </c>
      <c r="BI385" s="196">
        <f>IF(N385="nulová",J385,0)</f>
        <v>0</v>
      </c>
      <c r="BJ385" s="16" t="s">
        <v>14</v>
      </c>
      <c r="BK385" s="196">
        <f>ROUND(I385*H385,2)</f>
        <v>0</v>
      </c>
      <c r="BL385" s="16" t="s">
        <v>129</v>
      </c>
      <c r="BM385" s="195" t="s">
        <v>920</v>
      </c>
    </row>
    <row r="386" s="2" customFormat="1">
      <c r="A386" s="37"/>
      <c r="B386" s="38"/>
      <c r="C386" s="39"/>
      <c r="D386" s="197" t="s">
        <v>159</v>
      </c>
      <c r="E386" s="39"/>
      <c r="F386" s="198" t="s">
        <v>852</v>
      </c>
      <c r="G386" s="39"/>
      <c r="H386" s="39"/>
      <c r="I386" s="199"/>
      <c r="J386" s="39"/>
      <c r="K386" s="39"/>
      <c r="L386" s="43"/>
      <c r="M386" s="200"/>
      <c r="N386" s="201"/>
      <c r="O386" s="83"/>
      <c r="P386" s="83"/>
      <c r="Q386" s="83"/>
      <c r="R386" s="83"/>
      <c r="S386" s="83"/>
      <c r="T386" s="84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6" t="s">
        <v>159</v>
      </c>
      <c r="AU386" s="16" t="s">
        <v>71</v>
      </c>
    </row>
    <row r="387" s="2" customFormat="1" ht="62.7" customHeight="1">
      <c r="A387" s="37"/>
      <c r="B387" s="38"/>
      <c r="C387" s="184" t="s">
        <v>921</v>
      </c>
      <c r="D387" s="184" t="s">
        <v>124</v>
      </c>
      <c r="E387" s="185" t="s">
        <v>922</v>
      </c>
      <c r="F387" s="186" t="s">
        <v>923</v>
      </c>
      <c r="G387" s="187" t="s">
        <v>416</v>
      </c>
      <c r="H387" s="188">
        <v>1200</v>
      </c>
      <c r="I387" s="189"/>
      <c r="J387" s="190">
        <f>ROUND(I387*H387,2)</f>
        <v>0</v>
      </c>
      <c r="K387" s="186" t="s">
        <v>128</v>
      </c>
      <c r="L387" s="43"/>
      <c r="M387" s="191" t="s">
        <v>19</v>
      </c>
      <c r="N387" s="192" t="s">
        <v>42</v>
      </c>
      <c r="O387" s="83"/>
      <c r="P387" s="193">
        <f>O387*H387</f>
        <v>0</v>
      </c>
      <c r="Q387" s="193">
        <v>0</v>
      </c>
      <c r="R387" s="193">
        <f>Q387*H387</f>
        <v>0</v>
      </c>
      <c r="S387" s="193">
        <v>0</v>
      </c>
      <c r="T387" s="194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95" t="s">
        <v>129</v>
      </c>
      <c r="AT387" s="195" t="s">
        <v>124</v>
      </c>
      <c r="AU387" s="195" t="s">
        <v>71</v>
      </c>
      <c r="AY387" s="16" t="s">
        <v>130</v>
      </c>
      <c r="BE387" s="196">
        <f>IF(N387="základní",J387,0)</f>
        <v>0</v>
      </c>
      <c r="BF387" s="196">
        <f>IF(N387="snížená",J387,0)</f>
        <v>0</v>
      </c>
      <c r="BG387" s="196">
        <f>IF(N387="zákl. přenesená",J387,0)</f>
        <v>0</v>
      </c>
      <c r="BH387" s="196">
        <f>IF(N387="sníž. přenesená",J387,0)</f>
        <v>0</v>
      </c>
      <c r="BI387" s="196">
        <f>IF(N387="nulová",J387,0)</f>
        <v>0</v>
      </c>
      <c r="BJ387" s="16" t="s">
        <v>14</v>
      </c>
      <c r="BK387" s="196">
        <f>ROUND(I387*H387,2)</f>
        <v>0</v>
      </c>
      <c r="BL387" s="16" t="s">
        <v>129</v>
      </c>
      <c r="BM387" s="195" t="s">
        <v>924</v>
      </c>
    </row>
    <row r="388" s="2" customFormat="1">
      <c r="A388" s="37"/>
      <c r="B388" s="38"/>
      <c r="C388" s="39"/>
      <c r="D388" s="197" t="s">
        <v>159</v>
      </c>
      <c r="E388" s="39"/>
      <c r="F388" s="198" t="s">
        <v>852</v>
      </c>
      <c r="G388" s="39"/>
      <c r="H388" s="39"/>
      <c r="I388" s="199"/>
      <c r="J388" s="39"/>
      <c r="K388" s="39"/>
      <c r="L388" s="43"/>
      <c r="M388" s="200"/>
      <c r="N388" s="201"/>
      <c r="O388" s="83"/>
      <c r="P388" s="83"/>
      <c r="Q388" s="83"/>
      <c r="R388" s="83"/>
      <c r="S388" s="83"/>
      <c r="T388" s="84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6" t="s">
        <v>159</v>
      </c>
      <c r="AU388" s="16" t="s">
        <v>71</v>
      </c>
    </row>
    <row r="389" s="2" customFormat="1" ht="55.5" customHeight="1">
      <c r="A389" s="37"/>
      <c r="B389" s="38"/>
      <c r="C389" s="184" t="s">
        <v>925</v>
      </c>
      <c r="D389" s="184" t="s">
        <v>124</v>
      </c>
      <c r="E389" s="185" t="s">
        <v>926</v>
      </c>
      <c r="F389" s="186" t="s">
        <v>927</v>
      </c>
      <c r="G389" s="187" t="s">
        <v>416</v>
      </c>
      <c r="H389" s="188">
        <v>300</v>
      </c>
      <c r="I389" s="189"/>
      <c r="J389" s="190">
        <f>ROUND(I389*H389,2)</f>
        <v>0</v>
      </c>
      <c r="K389" s="186" t="s">
        <v>128</v>
      </c>
      <c r="L389" s="43"/>
      <c r="M389" s="191" t="s">
        <v>19</v>
      </c>
      <c r="N389" s="192" t="s">
        <v>42</v>
      </c>
      <c r="O389" s="83"/>
      <c r="P389" s="193">
        <f>O389*H389</f>
        <v>0</v>
      </c>
      <c r="Q389" s="193">
        <v>0</v>
      </c>
      <c r="R389" s="193">
        <f>Q389*H389</f>
        <v>0</v>
      </c>
      <c r="S389" s="193">
        <v>0</v>
      </c>
      <c r="T389" s="194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95" t="s">
        <v>129</v>
      </c>
      <c r="AT389" s="195" t="s">
        <v>124</v>
      </c>
      <c r="AU389" s="195" t="s">
        <v>71</v>
      </c>
      <c r="AY389" s="16" t="s">
        <v>130</v>
      </c>
      <c r="BE389" s="196">
        <f>IF(N389="základní",J389,0)</f>
        <v>0</v>
      </c>
      <c r="BF389" s="196">
        <f>IF(N389="snížená",J389,0)</f>
        <v>0</v>
      </c>
      <c r="BG389" s="196">
        <f>IF(N389="zákl. přenesená",J389,0)</f>
        <v>0</v>
      </c>
      <c r="BH389" s="196">
        <f>IF(N389="sníž. přenesená",J389,0)</f>
        <v>0</v>
      </c>
      <c r="BI389" s="196">
        <f>IF(N389="nulová",J389,0)</f>
        <v>0</v>
      </c>
      <c r="BJ389" s="16" t="s">
        <v>14</v>
      </c>
      <c r="BK389" s="196">
        <f>ROUND(I389*H389,2)</f>
        <v>0</v>
      </c>
      <c r="BL389" s="16" t="s">
        <v>129</v>
      </c>
      <c r="BM389" s="195" t="s">
        <v>928</v>
      </c>
    </row>
    <row r="390" s="2" customFormat="1">
      <c r="A390" s="37"/>
      <c r="B390" s="38"/>
      <c r="C390" s="39"/>
      <c r="D390" s="197" t="s">
        <v>159</v>
      </c>
      <c r="E390" s="39"/>
      <c r="F390" s="198" t="s">
        <v>852</v>
      </c>
      <c r="G390" s="39"/>
      <c r="H390" s="39"/>
      <c r="I390" s="199"/>
      <c r="J390" s="39"/>
      <c r="K390" s="39"/>
      <c r="L390" s="43"/>
      <c r="M390" s="200"/>
      <c r="N390" s="201"/>
      <c r="O390" s="83"/>
      <c r="P390" s="83"/>
      <c r="Q390" s="83"/>
      <c r="R390" s="83"/>
      <c r="S390" s="83"/>
      <c r="T390" s="84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6" t="s">
        <v>159</v>
      </c>
      <c r="AU390" s="16" t="s">
        <v>71</v>
      </c>
    </row>
    <row r="391" s="2" customFormat="1" ht="55.5" customHeight="1">
      <c r="A391" s="37"/>
      <c r="B391" s="38"/>
      <c r="C391" s="184" t="s">
        <v>929</v>
      </c>
      <c r="D391" s="184" t="s">
        <v>124</v>
      </c>
      <c r="E391" s="185" t="s">
        <v>930</v>
      </c>
      <c r="F391" s="186" t="s">
        <v>931</v>
      </c>
      <c r="G391" s="187" t="s">
        <v>416</v>
      </c>
      <c r="H391" s="188">
        <v>6</v>
      </c>
      <c r="I391" s="189"/>
      <c r="J391" s="190">
        <f>ROUND(I391*H391,2)</f>
        <v>0</v>
      </c>
      <c r="K391" s="186" t="s">
        <v>128</v>
      </c>
      <c r="L391" s="43"/>
      <c r="M391" s="191" t="s">
        <v>19</v>
      </c>
      <c r="N391" s="192" t="s">
        <v>42</v>
      </c>
      <c r="O391" s="83"/>
      <c r="P391" s="193">
        <f>O391*H391</f>
        <v>0</v>
      </c>
      <c r="Q391" s="193">
        <v>0</v>
      </c>
      <c r="R391" s="193">
        <f>Q391*H391</f>
        <v>0</v>
      </c>
      <c r="S391" s="193">
        <v>0</v>
      </c>
      <c r="T391" s="194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195" t="s">
        <v>129</v>
      </c>
      <c r="AT391" s="195" t="s">
        <v>124</v>
      </c>
      <c r="AU391" s="195" t="s">
        <v>71</v>
      </c>
      <c r="AY391" s="16" t="s">
        <v>130</v>
      </c>
      <c r="BE391" s="196">
        <f>IF(N391="základní",J391,0)</f>
        <v>0</v>
      </c>
      <c r="BF391" s="196">
        <f>IF(N391="snížená",J391,0)</f>
        <v>0</v>
      </c>
      <c r="BG391" s="196">
        <f>IF(N391="zákl. přenesená",J391,0)</f>
        <v>0</v>
      </c>
      <c r="BH391" s="196">
        <f>IF(N391="sníž. přenesená",J391,0)</f>
        <v>0</v>
      </c>
      <c r="BI391" s="196">
        <f>IF(N391="nulová",J391,0)</f>
        <v>0</v>
      </c>
      <c r="BJ391" s="16" t="s">
        <v>14</v>
      </c>
      <c r="BK391" s="196">
        <f>ROUND(I391*H391,2)</f>
        <v>0</v>
      </c>
      <c r="BL391" s="16" t="s">
        <v>129</v>
      </c>
      <c r="BM391" s="195" t="s">
        <v>932</v>
      </c>
    </row>
    <row r="392" s="2" customFormat="1">
      <c r="A392" s="37"/>
      <c r="B392" s="38"/>
      <c r="C392" s="39"/>
      <c r="D392" s="197" t="s">
        <v>159</v>
      </c>
      <c r="E392" s="39"/>
      <c r="F392" s="198" t="s">
        <v>852</v>
      </c>
      <c r="G392" s="39"/>
      <c r="H392" s="39"/>
      <c r="I392" s="199"/>
      <c r="J392" s="39"/>
      <c r="K392" s="39"/>
      <c r="L392" s="43"/>
      <c r="M392" s="200"/>
      <c r="N392" s="201"/>
      <c r="O392" s="83"/>
      <c r="P392" s="83"/>
      <c r="Q392" s="83"/>
      <c r="R392" s="83"/>
      <c r="S392" s="83"/>
      <c r="T392" s="84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6" t="s">
        <v>159</v>
      </c>
      <c r="AU392" s="16" t="s">
        <v>71</v>
      </c>
    </row>
    <row r="393" s="2" customFormat="1" ht="55.5" customHeight="1">
      <c r="A393" s="37"/>
      <c r="B393" s="38"/>
      <c r="C393" s="184" t="s">
        <v>933</v>
      </c>
      <c r="D393" s="184" t="s">
        <v>124</v>
      </c>
      <c r="E393" s="185" t="s">
        <v>934</v>
      </c>
      <c r="F393" s="186" t="s">
        <v>935</v>
      </c>
      <c r="G393" s="187" t="s">
        <v>416</v>
      </c>
      <c r="H393" s="188">
        <v>150</v>
      </c>
      <c r="I393" s="189"/>
      <c r="J393" s="190">
        <f>ROUND(I393*H393,2)</f>
        <v>0</v>
      </c>
      <c r="K393" s="186" t="s">
        <v>128</v>
      </c>
      <c r="L393" s="43"/>
      <c r="M393" s="191" t="s">
        <v>19</v>
      </c>
      <c r="N393" s="192" t="s">
        <v>42</v>
      </c>
      <c r="O393" s="83"/>
      <c r="P393" s="193">
        <f>O393*H393</f>
        <v>0</v>
      </c>
      <c r="Q393" s="193">
        <v>0</v>
      </c>
      <c r="R393" s="193">
        <f>Q393*H393</f>
        <v>0</v>
      </c>
      <c r="S393" s="193">
        <v>0</v>
      </c>
      <c r="T393" s="194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195" t="s">
        <v>129</v>
      </c>
      <c r="AT393" s="195" t="s">
        <v>124</v>
      </c>
      <c r="AU393" s="195" t="s">
        <v>71</v>
      </c>
      <c r="AY393" s="16" t="s">
        <v>130</v>
      </c>
      <c r="BE393" s="196">
        <f>IF(N393="základní",J393,0)</f>
        <v>0</v>
      </c>
      <c r="BF393" s="196">
        <f>IF(N393="snížená",J393,0)</f>
        <v>0</v>
      </c>
      <c r="BG393" s="196">
        <f>IF(N393="zákl. přenesená",J393,0)</f>
        <v>0</v>
      </c>
      <c r="BH393" s="196">
        <f>IF(N393="sníž. přenesená",J393,0)</f>
        <v>0</v>
      </c>
      <c r="BI393" s="196">
        <f>IF(N393="nulová",J393,0)</f>
        <v>0</v>
      </c>
      <c r="BJ393" s="16" t="s">
        <v>14</v>
      </c>
      <c r="BK393" s="196">
        <f>ROUND(I393*H393,2)</f>
        <v>0</v>
      </c>
      <c r="BL393" s="16" t="s">
        <v>129</v>
      </c>
      <c r="BM393" s="195" t="s">
        <v>936</v>
      </c>
    </row>
    <row r="394" s="2" customFormat="1">
      <c r="A394" s="37"/>
      <c r="B394" s="38"/>
      <c r="C394" s="39"/>
      <c r="D394" s="197" t="s">
        <v>159</v>
      </c>
      <c r="E394" s="39"/>
      <c r="F394" s="198" t="s">
        <v>852</v>
      </c>
      <c r="G394" s="39"/>
      <c r="H394" s="39"/>
      <c r="I394" s="199"/>
      <c r="J394" s="39"/>
      <c r="K394" s="39"/>
      <c r="L394" s="43"/>
      <c r="M394" s="200"/>
      <c r="N394" s="201"/>
      <c r="O394" s="83"/>
      <c r="P394" s="83"/>
      <c r="Q394" s="83"/>
      <c r="R394" s="83"/>
      <c r="S394" s="83"/>
      <c r="T394" s="84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T394" s="16" t="s">
        <v>159</v>
      </c>
      <c r="AU394" s="16" t="s">
        <v>71</v>
      </c>
    </row>
    <row r="395" s="2" customFormat="1" ht="55.5" customHeight="1">
      <c r="A395" s="37"/>
      <c r="B395" s="38"/>
      <c r="C395" s="184" t="s">
        <v>937</v>
      </c>
      <c r="D395" s="184" t="s">
        <v>124</v>
      </c>
      <c r="E395" s="185" t="s">
        <v>938</v>
      </c>
      <c r="F395" s="186" t="s">
        <v>939</v>
      </c>
      <c r="G395" s="187" t="s">
        <v>416</v>
      </c>
      <c r="H395" s="188">
        <v>600</v>
      </c>
      <c r="I395" s="189"/>
      <c r="J395" s="190">
        <f>ROUND(I395*H395,2)</f>
        <v>0</v>
      </c>
      <c r="K395" s="186" t="s">
        <v>128</v>
      </c>
      <c r="L395" s="43"/>
      <c r="M395" s="191" t="s">
        <v>19</v>
      </c>
      <c r="N395" s="192" t="s">
        <v>42</v>
      </c>
      <c r="O395" s="83"/>
      <c r="P395" s="193">
        <f>O395*H395</f>
        <v>0</v>
      </c>
      <c r="Q395" s="193">
        <v>0</v>
      </c>
      <c r="R395" s="193">
        <f>Q395*H395</f>
        <v>0</v>
      </c>
      <c r="S395" s="193">
        <v>0</v>
      </c>
      <c r="T395" s="194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195" t="s">
        <v>129</v>
      </c>
      <c r="AT395" s="195" t="s">
        <v>124</v>
      </c>
      <c r="AU395" s="195" t="s">
        <v>71</v>
      </c>
      <c r="AY395" s="16" t="s">
        <v>130</v>
      </c>
      <c r="BE395" s="196">
        <f>IF(N395="základní",J395,0)</f>
        <v>0</v>
      </c>
      <c r="BF395" s="196">
        <f>IF(N395="snížená",J395,0)</f>
        <v>0</v>
      </c>
      <c r="BG395" s="196">
        <f>IF(N395="zákl. přenesená",J395,0)</f>
        <v>0</v>
      </c>
      <c r="BH395" s="196">
        <f>IF(N395="sníž. přenesená",J395,0)</f>
        <v>0</v>
      </c>
      <c r="BI395" s="196">
        <f>IF(N395="nulová",J395,0)</f>
        <v>0</v>
      </c>
      <c r="BJ395" s="16" t="s">
        <v>14</v>
      </c>
      <c r="BK395" s="196">
        <f>ROUND(I395*H395,2)</f>
        <v>0</v>
      </c>
      <c r="BL395" s="16" t="s">
        <v>129</v>
      </c>
      <c r="BM395" s="195" t="s">
        <v>940</v>
      </c>
    </row>
    <row r="396" s="2" customFormat="1">
      <c r="A396" s="37"/>
      <c r="B396" s="38"/>
      <c r="C396" s="39"/>
      <c r="D396" s="197" t="s">
        <v>159</v>
      </c>
      <c r="E396" s="39"/>
      <c r="F396" s="198" t="s">
        <v>852</v>
      </c>
      <c r="G396" s="39"/>
      <c r="H396" s="39"/>
      <c r="I396" s="199"/>
      <c r="J396" s="39"/>
      <c r="K396" s="39"/>
      <c r="L396" s="43"/>
      <c r="M396" s="200"/>
      <c r="N396" s="201"/>
      <c r="O396" s="83"/>
      <c r="P396" s="83"/>
      <c r="Q396" s="83"/>
      <c r="R396" s="83"/>
      <c r="S396" s="83"/>
      <c r="T396" s="84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6" t="s">
        <v>159</v>
      </c>
      <c r="AU396" s="16" t="s">
        <v>71</v>
      </c>
    </row>
    <row r="397" s="2" customFormat="1" ht="62.7" customHeight="1">
      <c r="A397" s="37"/>
      <c r="B397" s="38"/>
      <c r="C397" s="184" t="s">
        <v>941</v>
      </c>
      <c r="D397" s="184" t="s">
        <v>124</v>
      </c>
      <c r="E397" s="185" t="s">
        <v>942</v>
      </c>
      <c r="F397" s="186" t="s">
        <v>943</v>
      </c>
      <c r="G397" s="187" t="s">
        <v>416</v>
      </c>
      <c r="H397" s="188">
        <v>150</v>
      </c>
      <c r="I397" s="189"/>
      <c r="J397" s="190">
        <f>ROUND(I397*H397,2)</f>
        <v>0</v>
      </c>
      <c r="K397" s="186" t="s">
        <v>128</v>
      </c>
      <c r="L397" s="43"/>
      <c r="M397" s="191" t="s">
        <v>19</v>
      </c>
      <c r="N397" s="192" t="s">
        <v>42</v>
      </c>
      <c r="O397" s="83"/>
      <c r="P397" s="193">
        <f>O397*H397</f>
        <v>0</v>
      </c>
      <c r="Q397" s="193">
        <v>0</v>
      </c>
      <c r="R397" s="193">
        <f>Q397*H397</f>
        <v>0</v>
      </c>
      <c r="S397" s="193">
        <v>0</v>
      </c>
      <c r="T397" s="194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95" t="s">
        <v>129</v>
      </c>
      <c r="AT397" s="195" t="s">
        <v>124</v>
      </c>
      <c r="AU397" s="195" t="s">
        <v>71</v>
      </c>
      <c r="AY397" s="16" t="s">
        <v>130</v>
      </c>
      <c r="BE397" s="196">
        <f>IF(N397="základní",J397,0)</f>
        <v>0</v>
      </c>
      <c r="BF397" s="196">
        <f>IF(N397="snížená",J397,0)</f>
        <v>0</v>
      </c>
      <c r="BG397" s="196">
        <f>IF(N397="zákl. přenesená",J397,0)</f>
        <v>0</v>
      </c>
      <c r="BH397" s="196">
        <f>IF(N397="sníž. přenesená",J397,0)</f>
        <v>0</v>
      </c>
      <c r="BI397" s="196">
        <f>IF(N397="nulová",J397,0)</f>
        <v>0</v>
      </c>
      <c r="BJ397" s="16" t="s">
        <v>14</v>
      </c>
      <c r="BK397" s="196">
        <f>ROUND(I397*H397,2)</f>
        <v>0</v>
      </c>
      <c r="BL397" s="16" t="s">
        <v>129</v>
      </c>
      <c r="BM397" s="195" t="s">
        <v>944</v>
      </c>
    </row>
    <row r="398" s="2" customFormat="1">
      <c r="A398" s="37"/>
      <c r="B398" s="38"/>
      <c r="C398" s="39"/>
      <c r="D398" s="197" t="s">
        <v>159</v>
      </c>
      <c r="E398" s="39"/>
      <c r="F398" s="198" t="s">
        <v>852</v>
      </c>
      <c r="G398" s="39"/>
      <c r="H398" s="39"/>
      <c r="I398" s="199"/>
      <c r="J398" s="39"/>
      <c r="K398" s="39"/>
      <c r="L398" s="43"/>
      <c r="M398" s="200"/>
      <c r="N398" s="201"/>
      <c r="O398" s="83"/>
      <c r="P398" s="83"/>
      <c r="Q398" s="83"/>
      <c r="R398" s="83"/>
      <c r="S398" s="83"/>
      <c r="T398" s="84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6" t="s">
        <v>159</v>
      </c>
      <c r="AU398" s="16" t="s">
        <v>71</v>
      </c>
    </row>
    <row r="399" s="2" customFormat="1" ht="62.7" customHeight="1">
      <c r="A399" s="37"/>
      <c r="B399" s="38"/>
      <c r="C399" s="184" t="s">
        <v>945</v>
      </c>
      <c r="D399" s="184" t="s">
        <v>124</v>
      </c>
      <c r="E399" s="185" t="s">
        <v>946</v>
      </c>
      <c r="F399" s="186" t="s">
        <v>947</v>
      </c>
      <c r="G399" s="187" t="s">
        <v>416</v>
      </c>
      <c r="H399" s="188">
        <v>600</v>
      </c>
      <c r="I399" s="189"/>
      <c r="J399" s="190">
        <f>ROUND(I399*H399,2)</f>
        <v>0</v>
      </c>
      <c r="K399" s="186" t="s">
        <v>128</v>
      </c>
      <c r="L399" s="43"/>
      <c r="M399" s="191" t="s">
        <v>19</v>
      </c>
      <c r="N399" s="192" t="s">
        <v>42</v>
      </c>
      <c r="O399" s="83"/>
      <c r="P399" s="193">
        <f>O399*H399</f>
        <v>0</v>
      </c>
      <c r="Q399" s="193">
        <v>0</v>
      </c>
      <c r="R399" s="193">
        <f>Q399*H399</f>
        <v>0</v>
      </c>
      <c r="S399" s="193">
        <v>0</v>
      </c>
      <c r="T399" s="194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195" t="s">
        <v>129</v>
      </c>
      <c r="AT399" s="195" t="s">
        <v>124</v>
      </c>
      <c r="AU399" s="195" t="s">
        <v>71</v>
      </c>
      <c r="AY399" s="16" t="s">
        <v>130</v>
      </c>
      <c r="BE399" s="196">
        <f>IF(N399="základní",J399,0)</f>
        <v>0</v>
      </c>
      <c r="BF399" s="196">
        <f>IF(N399="snížená",J399,0)</f>
        <v>0</v>
      </c>
      <c r="BG399" s="196">
        <f>IF(N399="zákl. přenesená",J399,0)</f>
        <v>0</v>
      </c>
      <c r="BH399" s="196">
        <f>IF(N399="sníž. přenesená",J399,0)</f>
        <v>0</v>
      </c>
      <c r="BI399" s="196">
        <f>IF(N399="nulová",J399,0)</f>
        <v>0</v>
      </c>
      <c r="BJ399" s="16" t="s">
        <v>14</v>
      </c>
      <c r="BK399" s="196">
        <f>ROUND(I399*H399,2)</f>
        <v>0</v>
      </c>
      <c r="BL399" s="16" t="s">
        <v>129</v>
      </c>
      <c r="BM399" s="195" t="s">
        <v>948</v>
      </c>
    </row>
    <row r="400" s="2" customFormat="1">
      <c r="A400" s="37"/>
      <c r="B400" s="38"/>
      <c r="C400" s="39"/>
      <c r="D400" s="197" t="s">
        <v>159</v>
      </c>
      <c r="E400" s="39"/>
      <c r="F400" s="198" t="s">
        <v>852</v>
      </c>
      <c r="G400" s="39"/>
      <c r="H400" s="39"/>
      <c r="I400" s="199"/>
      <c r="J400" s="39"/>
      <c r="K400" s="39"/>
      <c r="L400" s="43"/>
      <c r="M400" s="200"/>
      <c r="N400" s="201"/>
      <c r="O400" s="83"/>
      <c r="P400" s="83"/>
      <c r="Q400" s="83"/>
      <c r="R400" s="83"/>
      <c r="S400" s="83"/>
      <c r="T400" s="84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159</v>
      </c>
      <c r="AU400" s="16" t="s">
        <v>71</v>
      </c>
    </row>
    <row r="401" s="2" customFormat="1" ht="37.8" customHeight="1">
      <c r="A401" s="37"/>
      <c r="B401" s="38"/>
      <c r="C401" s="184" t="s">
        <v>949</v>
      </c>
      <c r="D401" s="184" t="s">
        <v>124</v>
      </c>
      <c r="E401" s="185" t="s">
        <v>950</v>
      </c>
      <c r="F401" s="186" t="s">
        <v>951</v>
      </c>
      <c r="G401" s="187" t="s">
        <v>416</v>
      </c>
      <c r="H401" s="188">
        <v>20</v>
      </c>
      <c r="I401" s="189"/>
      <c r="J401" s="190">
        <f>ROUND(I401*H401,2)</f>
        <v>0</v>
      </c>
      <c r="K401" s="186" t="s">
        <v>128</v>
      </c>
      <c r="L401" s="43"/>
      <c r="M401" s="191" t="s">
        <v>19</v>
      </c>
      <c r="N401" s="192" t="s">
        <v>42</v>
      </c>
      <c r="O401" s="83"/>
      <c r="P401" s="193">
        <f>O401*H401</f>
        <v>0</v>
      </c>
      <c r="Q401" s="193">
        <v>0</v>
      </c>
      <c r="R401" s="193">
        <f>Q401*H401</f>
        <v>0</v>
      </c>
      <c r="S401" s="193">
        <v>0</v>
      </c>
      <c r="T401" s="194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195" t="s">
        <v>129</v>
      </c>
      <c r="AT401" s="195" t="s">
        <v>124</v>
      </c>
      <c r="AU401" s="195" t="s">
        <v>71</v>
      </c>
      <c r="AY401" s="16" t="s">
        <v>130</v>
      </c>
      <c r="BE401" s="196">
        <f>IF(N401="základní",J401,0)</f>
        <v>0</v>
      </c>
      <c r="BF401" s="196">
        <f>IF(N401="snížená",J401,0)</f>
        <v>0</v>
      </c>
      <c r="BG401" s="196">
        <f>IF(N401="zákl. přenesená",J401,0)</f>
        <v>0</v>
      </c>
      <c r="BH401" s="196">
        <f>IF(N401="sníž. přenesená",J401,0)</f>
        <v>0</v>
      </c>
      <c r="BI401" s="196">
        <f>IF(N401="nulová",J401,0)</f>
        <v>0</v>
      </c>
      <c r="BJ401" s="16" t="s">
        <v>14</v>
      </c>
      <c r="BK401" s="196">
        <f>ROUND(I401*H401,2)</f>
        <v>0</v>
      </c>
      <c r="BL401" s="16" t="s">
        <v>129</v>
      </c>
      <c r="BM401" s="195" t="s">
        <v>952</v>
      </c>
    </row>
    <row r="402" s="2" customFormat="1">
      <c r="A402" s="37"/>
      <c r="B402" s="38"/>
      <c r="C402" s="39"/>
      <c r="D402" s="197" t="s">
        <v>159</v>
      </c>
      <c r="E402" s="39"/>
      <c r="F402" s="198" t="s">
        <v>852</v>
      </c>
      <c r="G402" s="39"/>
      <c r="H402" s="39"/>
      <c r="I402" s="199"/>
      <c r="J402" s="39"/>
      <c r="K402" s="39"/>
      <c r="L402" s="43"/>
      <c r="M402" s="200"/>
      <c r="N402" s="201"/>
      <c r="O402" s="83"/>
      <c r="P402" s="83"/>
      <c r="Q402" s="83"/>
      <c r="R402" s="83"/>
      <c r="S402" s="83"/>
      <c r="T402" s="84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6" t="s">
        <v>159</v>
      </c>
      <c r="AU402" s="16" t="s">
        <v>71</v>
      </c>
    </row>
    <row r="403" s="2" customFormat="1" ht="37.8" customHeight="1">
      <c r="A403" s="37"/>
      <c r="B403" s="38"/>
      <c r="C403" s="184" t="s">
        <v>953</v>
      </c>
      <c r="D403" s="184" t="s">
        <v>124</v>
      </c>
      <c r="E403" s="185" t="s">
        <v>954</v>
      </c>
      <c r="F403" s="186" t="s">
        <v>955</v>
      </c>
      <c r="G403" s="187" t="s">
        <v>416</v>
      </c>
      <c r="H403" s="188">
        <v>20</v>
      </c>
      <c r="I403" s="189"/>
      <c r="J403" s="190">
        <f>ROUND(I403*H403,2)</f>
        <v>0</v>
      </c>
      <c r="K403" s="186" t="s">
        <v>128</v>
      </c>
      <c r="L403" s="43"/>
      <c r="M403" s="191" t="s">
        <v>19</v>
      </c>
      <c r="N403" s="192" t="s">
        <v>42</v>
      </c>
      <c r="O403" s="83"/>
      <c r="P403" s="193">
        <f>O403*H403</f>
        <v>0</v>
      </c>
      <c r="Q403" s="193">
        <v>0</v>
      </c>
      <c r="R403" s="193">
        <f>Q403*H403</f>
        <v>0</v>
      </c>
      <c r="S403" s="193">
        <v>0</v>
      </c>
      <c r="T403" s="194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195" t="s">
        <v>129</v>
      </c>
      <c r="AT403" s="195" t="s">
        <v>124</v>
      </c>
      <c r="AU403" s="195" t="s">
        <v>71</v>
      </c>
      <c r="AY403" s="16" t="s">
        <v>130</v>
      </c>
      <c r="BE403" s="196">
        <f>IF(N403="základní",J403,0)</f>
        <v>0</v>
      </c>
      <c r="BF403" s="196">
        <f>IF(N403="snížená",J403,0)</f>
        <v>0</v>
      </c>
      <c r="BG403" s="196">
        <f>IF(N403="zákl. přenesená",J403,0)</f>
        <v>0</v>
      </c>
      <c r="BH403" s="196">
        <f>IF(N403="sníž. přenesená",J403,0)</f>
        <v>0</v>
      </c>
      <c r="BI403" s="196">
        <f>IF(N403="nulová",J403,0)</f>
        <v>0</v>
      </c>
      <c r="BJ403" s="16" t="s">
        <v>14</v>
      </c>
      <c r="BK403" s="196">
        <f>ROUND(I403*H403,2)</f>
        <v>0</v>
      </c>
      <c r="BL403" s="16" t="s">
        <v>129</v>
      </c>
      <c r="BM403" s="195" t="s">
        <v>956</v>
      </c>
    </row>
    <row r="404" s="2" customFormat="1">
      <c r="A404" s="37"/>
      <c r="B404" s="38"/>
      <c r="C404" s="39"/>
      <c r="D404" s="197" t="s">
        <v>159</v>
      </c>
      <c r="E404" s="39"/>
      <c r="F404" s="198" t="s">
        <v>852</v>
      </c>
      <c r="G404" s="39"/>
      <c r="H404" s="39"/>
      <c r="I404" s="199"/>
      <c r="J404" s="39"/>
      <c r="K404" s="39"/>
      <c r="L404" s="43"/>
      <c r="M404" s="200"/>
      <c r="N404" s="201"/>
      <c r="O404" s="83"/>
      <c r="P404" s="83"/>
      <c r="Q404" s="83"/>
      <c r="R404" s="83"/>
      <c r="S404" s="83"/>
      <c r="T404" s="84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159</v>
      </c>
      <c r="AU404" s="16" t="s">
        <v>71</v>
      </c>
    </row>
    <row r="405" s="2" customFormat="1" ht="37.8" customHeight="1">
      <c r="A405" s="37"/>
      <c r="B405" s="38"/>
      <c r="C405" s="184" t="s">
        <v>957</v>
      </c>
      <c r="D405" s="184" t="s">
        <v>124</v>
      </c>
      <c r="E405" s="185" t="s">
        <v>958</v>
      </c>
      <c r="F405" s="186" t="s">
        <v>959</v>
      </c>
      <c r="G405" s="187" t="s">
        <v>416</v>
      </c>
      <c r="H405" s="188">
        <v>20</v>
      </c>
      <c r="I405" s="189"/>
      <c r="J405" s="190">
        <f>ROUND(I405*H405,2)</f>
        <v>0</v>
      </c>
      <c r="K405" s="186" t="s">
        <v>128</v>
      </c>
      <c r="L405" s="43"/>
      <c r="M405" s="191" t="s">
        <v>19</v>
      </c>
      <c r="N405" s="192" t="s">
        <v>42</v>
      </c>
      <c r="O405" s="83"/>
      <c r="P405" s="193">
        <f>O405*H405</f>
        <v>0</v>
      </c>
      <c r="Q405" s="193">
        <v>0</v>
      </c>
      <c r="R405" s="193">
        <f>Q405*H405</f>
        <v>0</v>
      </c>
      <c r="S405" s="193">
        <v>0</v>
      </c>
      <c r="T405" s="194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195" t="s">
        <v>129</v>
      </c>
      <c r="AT405" s="195" t="s">
        <v>124</v>
      </c>
      <c r="AU405" s="195" t="s">
        <v>71</v>
      </c>
      <c r="AY405" s="16" t="s">
        <v>130</v>
      </c>
      <c r="BE405" s="196">
        <f>IF(N405="základní",J405,0)</f>
        <v>0</v>
      </c>
      <c r="BF405" s="196">
        <f>IF(N405="snížená",J405,0)</f>
        <v>0</v>
      </c>
      <c r="BG405" s="196">
        <f>IF(N405="zákl. přenesená",J405,0)</f>
        <v>0</v>
      </c>
      <c r="BH405" s="196">
        <f>IF(N405="sníž. přenesená",J405,0)</f>
        <v>0</v>
      </c>
      <c r="BI405" s="196">
        <f>IF(N405="nulová",J405,0)</f>
        <v>0</v>
      </c>
      <c r="BJ405" s="16" t="s">
        <v>14</v>
      </c>
      <c r="BK405" s="196">
        <f>ROUND(I405*H405,2)</f>
        <v>0</v>
      </c>
      <c r="BL405" s="16" t="s">
        <v>129</v>
      </c>
      <c r="BM405" s="195" t="s">
        <v>960</v>
      </c>
    </row>
    <row r="406" s="2" customFormat="1">
      <c r="A406" s="37"/>
      <c r="B406" s="38"/>
      <c r="C406" s="39"/>
      <c r="D406" s="197" t="s">
        <v>159</v>
      </c>
      <c r="E406" s="39"/>
      <c r="F406" s="198" t="s">
        <v>852</v>
      </c>
      <c r="G406" s="39"/>
      <c r="H406" s="39"/>
      <c r="I406" s="199"/>
      <c r="J406" s="39"/>
      <c r="K406" s="39"/>
      <c r="L406" s="43"/>
      <c r="M406" s="200"/>
      <c r="N406" s="201"/>
      <c r="O406" s="83"/>
      <c r="P406" s="83"/>
      <c r="Q406" s="83"/>
      <c r="R406" s="83"/>
      <c r="S406" s="83"/>
      <c r="T406" s="84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6" t="s">
        <v>159</v>
      </c>
      <c r="AU406" s="16" t="s">
        <v>71</v>
      </c>
    </row>
    <row r="407" s="2" customFormat="1" ht="55.5" customHeight="1">
      <c r="A407" s="37"/>
      <c r="B407" s="38"/>
      <c r="C407" s="184" t="s">
        <v>961</v>
      </c>
      <c r="D407" s="184" t="s">
        <v>124</v>
      </c>
      <c r="E407" s="185" t="s">
        <v>962</v>
      </c>
      <c r="F407" s="186" t="s">
        <v>963</v>
      </c>
      <c r="G407" s="187" t="s">
        <v>416</v>
      </c>
      <c r="H407" s="188">
        <v>400</v>
      </c>
      <c r="I407" s="189"/>
      <c r="J407" s="190">
        <f>ROUND(I407*H407,2)</f>
        <v>0</v>
      </c>
      <c r="K407" s="186" t="s">
        <v>128</v>
      </c>
      <c r="L407" s="43"/>
      <c r="M407" s="191" t="s">
        <v>19</v>
      </c>
      <c r="N407" s="192" t="s">
        <v>42</v>
      </c>
      <c r="O407" s="83"/>
      <c r="P407" s="193">
        <f>O407*H407</f>
        <v>0</v>
      </c>
      <c r="Q407" s="193">
        <v>0</v>
      </c>
      <c r="R407" s="193">
        <f>Q407*H407</f>
        <v>0</v>
      </c>
      <c r="S407" s="193">
        <v>0</v>
      </c>
      <c r="T407" s="194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95" t="s">
        <v>129</v>
      </c>
      <c r="AT407" s="195" t="s">
        <v>124</v>
      </c>
      <c r="AU407" s="195" t="s">
        <v>71</v>
      </c>
      <c r="AY407" s="16" t="s">
        <v>130</v>
      </c>
      <c r="BE407" s="196">
        <f>IF(N407="základní",J407,0)</f>
        <v>0</v>
      </c>
      <c r="BF407" s="196">
        <f>IF(N407="snížená",J407,0)</f>
        <v>0</v>
      </c>
      <c r="BG407" s="196">
        <f>IF(N407="zákl. přenesená",J407,0)</f>
        <v>0</v>
      </c>
      <c r="BH407" s="196">
        <f>IF(N407="sníž. přenesená",J407,0)</f>
        <v>0</v>
      </c>
      <c r="BI407" s="196">
        <f>IF(N407="nulová",J407,0)</f>
        <v>0</v>
      </c>
      <c r="BJ407" s="16" t="s">
        <v>14</v>
      </c>
      <c r="BK407" s="196">
        <f>ROUND(I407*H407,2)</f>
        <v>0</v>
      </c>
      <c r="BL407" s="16" t="s">
        <v>129</v>
      </c>
      <c r="BM407" s="195" t="s">
        <v>964</v>
      </c>
    </row>
    <row r="408" s="2" customFormat="1">
      <c r="A408" s="37"/>
      <c r="B408" s="38"/>
      <c r="C408" s="39"/>
      <c r="D408" s="197" t="s">
        <v>159</v>
      </c>
      <c r="E408" s="39"/>
      <c r="F408" s="198" t="s">
        <v>852</v>
      </c>
      <c r="G408" s="39"/>
      <c r="H408" s="39"/>
      <c r="I408" s="199"/>
      <c r="J408" s="39"/>
      <c r="K408" s="39"/>
      <c r="L408" s="43"/>
      <c r="M408" s="200"/>
      <c r="N408" s="201"/>
      <c r="O408" s="83"/>
      <c r="P408" s="83"/>
      <c r="Q408" s="83"/>
      <c r="R408" s="83"/>
      <c r="S408" s="83"/>
      <c r="T408" s="84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6" t="s">
        <v>159</v>
      </c>
      <c r="AU408" s="16" t="s">
        <v>71</v>
      </c>
    </row>
    <row r="409" s="2" customFormat="1" ht="55.5" customHeight="1">
      <c r="A409" s="37"/>
      <c r="B409" s="38"/>
      <c r="C409" s="184" t="s">
        <v>965</v>
      </c>
      <c r="D409" s="184" t="s">
        <v>124</v>
      </c>
      <c r="E409" s="185" t="s">
        <v>966</v>
      </c>
      <c r="F409" s="186" t="s">
        <v>967</v>
      </c>
      <c r="G409" s="187" t="s">
        <v>416</v>
      </c>
      <c r="H409" s="188">
        <v>200</v>
      </c>
      <c r="I409" s="189"/>
      <c r="J409" s="190">
        <f>ROUND(I409*H409,2)</f>
        <v>0</v>
      </c>
      <c r="K409" s="186" t="s">
        <v>128</v>
      </c>
      <c r="L409" s="43"/>
      <c r="M409" s="191" t="s">
        <v>19</v>
      </c>
      <c r="N409" s="192" t="s">
        <v>42</v>
      </c>
      <c r="O409" s="83"/>
      <c r="P409" s="193">
        <f>O409*H409</f>
        <v>0</v>
      </c>
      <c r="Q409" s="193">
        <v>0</v>
      </c>
      <c r="R409" s="193">
        <f>Q409*H409</f>
        <v>0</v>
      </c>
      <c r="S409" s="193">
        <v>0</v>
      </c>
      <c r="T409" s="194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195" t="s">
        <v>129</v>
      </c>
      <c r="AT409" s="195" t="s">
        <v>124</v>
      </c>
      <c r="AU409" s="195" t="s">
        <v>71</v>
      </c>
      <c r="AY409" s="16" t="s">
        <v>130</v>
      </c>
      <c r="BE409" s="196">
        <f>IF(N409="základní",J409,0)</f>
        <v>0</v>
      </c>
      <c r="BF409" s="196">
        <f>IF(N409="snížená",J409,0)</f>
        <v>0</v>
      </c>
      <c r="BG409" s="196">
        <f>IF(N409="zákl. přenesená",J409,0)</f>
        <v>0</v>
      </c>
      <c r="BH409" s="196">
        <f>IF(N409="sníž. přenesená",J409,0)</f>
        <v>0</v>
      </c>
      <c r="BI409" s="196">
        <f>IF(N409="nulová",J409,0)</f>
        <v>0</v>
      </c>
      <c r="BJ409" s="16" t="s">
        <v>14</v>
      </c>
      <c r="BK409" s="196">
        <f>ROUND(I409*H409,2)</f>
        <v>0</v>
      </c>
      <c r="BL409" s="16" t="s">
        <v>129</v>
      </c>
      <c r="BM409" s="195" t="s">
        <v>968</v>
      </c>
    </row>
    <row r="410" s="2" customFormat="1">
      <c r="A410" s="37"/>
      <c r="B410" s="38"/>
      <c r="C410" s="39"/>
      <c r="D410" s="197" t="s">
        <v>159</v>
      </c>
      <c r="E410" s="39"/>
      <c r="F410" s="198" t="s">
        <v>852</v>
      </c>
      <c r="G410" s="39"/>
      <c r="H410" s="39"/>
      <c r="I410" s="199"/>
      <c r="J410" s="39"/>
      <c r="K410" s="39"/>
      <c r="L410" s="43"/>
      <c r="M410" s="200"/>
      <c r="N410" s="201"/>
      <c r="O410" s="83"/>
      <c r="P410" s="83"/>
      <c r="Q410" s="83"/>
      <c r="R410" s="83"/>
      <c r="S410" s="83"/>
      <c r="T410" s="84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6" t="s">
        <v>159</v>
      </c>
      <c r="AU410" s="16" t="s">
        <v>71</v>
      </c>
    </row>
    <row r="411" s="2" customFormat="1" ht="49.05" customHeight="1">
      <c r="A411" s="37"/>
      <c r="B411" s="38"/>
      <c r="C411" s="184" t="s">
        <v>969</v>
      </c>
      <c r="D411" s="184" t="s">
        <v>124</v>
      </c>
      <c r="E411" s="185" t="s">
        <v>970</v>
      </c>
      <c r="F411" s="186" t="s">
        <v>971</v>
      </c>
      <c r="G411" s="187" t="s">
        <v>416</v>
      </c>
      <c r="H411" s="188">
        <v>200</v>
      </c>
      <c r="I411" s="189"/>
      <c r="J411" s="190">
        <f>ROUND(I411*H411,2)</f>
        <v>0</v>
      </c>
      <c r="K411" s="186" t="s">
        <v>128</v>
      </c>
      <c r="L411" s="43"/>
      <c r="M411" s="191" t="s">
        <v>19</v>
      </c>
      <c r="N411" s="192" t="s">
        <v>42</v>
      </c>
      <c r="O411" s="83"/>
      <c r="P411" s="193">
        <f>O411*H411</f>
        <v>0</v>
      </c>
      <c r="Q411" s="193">
        <v>0</v>
      </c>
      <c r="R411" s="193">
        <f>Q411*H411</f>
        <v>0</v>
      </c>
      <c r="S411" s="193">
        <v>0</v>
      </c>
      <c r="T411" s="194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195" t="s">
        <v>129</v>
      </c>
      <c r="AT411" s="195" t="s">
        <v>124</v>
      </c>
      <c r="AU411" s="195" t="s">
        <v>71</v>
      </c>
      <c r="AY411" s="16" t="s">
        <v>130</v>
      </c>
      <c r="BE411" s="196">
        <f>IF(N411="základní",J411,0)</f>
        <v>0</v>
      </c>
      <c r="BF411" s="196">
        <f>IF(N411="snížená",J411,0)</f>
        <v>0</v>
      </c>
      <c r="BG411" s="196">
        <f>IF(N411="zákl. přenesená",J411,0)</f>
        <v>0</v>
      </c>
      <c r="BH411" s="196">
        <f>IF(N411="sníž. přenesená",J411,0)</f>
        <v>0</v>
      </c>
      <c r="BI411" s="196">
        <f>IF(N411="nulová",J411,0)</f>
        <v>0</v>
      </c>
      <c r="BJ411" s="16" t="s">
        <v>14</v>
      </c>
      <c r="BK411" s="196">
        <f>ROUND(I411*H411,2)</f>
        <v>0</v>
      </c>
      <c r="BL411" s="16" t="s">
        <v>129</v>
      </c>
      <c r="BM411" s="195" t="s">
        <v>972</v>
      </c>
    </row>
    <row r="412" s="2" customFormat="1">
      <c r="A412" s="37"/>
      <c r="B412" s="38"/>
      <c r="C412" s="39"/>
      <c r="D412" s="197" t="s">
        <v>159</v>
      </c>
      <c r="E412" s="39"/>
      <c r="F412" s="198" t="s">
        <v>852</v>
      </c>
      <c r="G412" s="39"/>
      <c r="H412" s="39"/>
      <c r="I412" s="199"/>
      <c r="J412" s="39"/>
      <c r="K412" s="39"/>
      <c r="L412" s="43"/>
      <c r="M412" s="200"/>
      <c r="N412" s="201"/>
      <c r="O412" s="83"/>
      <c r="P412" s="83"/>
      <c r="Q412" s="83"/>
      <c r="R412" s="83"/>
      <c r="S412" s="83"/>
      <c r="T412" s="84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T412" s="16" t="s">
        <v>159</v>
      </c>
      <c r="AU412" s="16" t="s">
        <v>71</v>
      </c>
    </row>
    <row r="413" s="2" customFormat="1" ht="24.15" customHeight="1">
      <c r="A413" s="37"/>
      <c r="B413" s="38"/>
      <c r="C413" s="184" t="s">
        <v>973</v>
      </c>
      <c r="D413" s="184" t="s">
        <v>124</v>
      </c>
      <c r="E413" s="185" t="s">
        <v>974</v>
      </c>
      <c r="F413" s="186" t="s">
        <v>975</v>
      </c>
      <c r="G413" s="187" t="s">
        <v>416</v>
      </c>
      <c r="H413" s="188">
        <v>200</v>
      </c>
      <c r="I413" s="189"/>
      <c r="J413" s="190">
        <f>ROUND(I413*H413,2)</f>
        <v>0</v>
      </c>
      <c r="K413" s="186" t="s">
        <v>128</v>
      </c>
      <c r="L413" s="43"/>
      <c r="M413" s="191" t="s">
        <v>19</v>
      </c>
      <c r="N413" s="192" t="s">
        <v>42</v>
      </c>
      <c r="O413" s="83"/>
      <c r="P413" s="193">
        <f>O413*H413</f>
        <v>0</v>
      </c>
      <c r="Q413" s="193">
        <v>0</v>
      </c>
      <c r="R413" s="193">
        <f>Q413*H413</f>
        <v>0</v>
      </c>
      <c r="S413" s="193">
        <v>0</v>
      </c>
      <c r="T413" s="194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95" t="s">
        <v>129</v>
      </c>
      <c r="AT413" s="195" t="s">
        <v>124</v>
      </c>
      <c r="AU413" s="195" t="s">
        <v>71</v>
      </c>
      <c r="AY413" s="16" t="s">
        <v>130</v>
      </c>
      <c r="BE413" s="196">
        <f>IF(N413="základní",J413,0)</f>
        <v>0</v>
      </c>
      <c r="BF413" s="196">
        <f>IF(N413="snížená",J413,0)</f>
        <v>0</v>
      </c>
      <c r="BG413" s="196">
        <f>IF(N413="zákl. přenesená",J413,0)</f>
        <v>0</v>
      </c>
      <c r="BH413" s="196">
        <f>IF(N413="sníž. přenesená",J413,0)</f>
        <v>0</v>
      </c>
      <c r="BI413" s="196">
        <f>IF(N413="nulová",J413,0)</f>
        <v>0</v>
      </c>
      <c r="BJ413" s="16" t="s">
        <v>14</v>
      </c>
      <c r="BK413" s="196">
        <f>ROUND(I413*H413,2)</f>
        <v>0</v>
      </c>
      <c r="BL413" s="16" t="s">
        <v>129</v>
      </c>
      <c r="BM413" s="195" t="s">
        <v>976</v>
      </c>
    </row>
    <row r="414" s="2" customFormat="1">
      <c r="A414" s="37"/>
      <c r="B414" s="38"/>
      <c r="C414" s="39"/>
      <c r="D414" s="197" t="s">
        <v>159</v>
      </c>
      <c r="E414" s="39"/>
      <c r="F414" s="198" t="s">
        <v>852</v>
      </c>
      <c r="G414" s="39"/>
      <c r="H414" s="39"/>
      <c r="I414" s="199"/>
      <c r="J414" s="39"/>
      <c r="K414" s="39"/>
      <c r="L414" s="43"/>
      <c r="M414" s="200"/>
      <c r="N414" s="201"/>
      <c r="O414" s="83"/>
      <c r="P414" s="83"/>
      <c r="Q414" s="83"/>
      <c r="R414" s="83"/>
      <c r="S414" s="83"/>
      <c r="T414" s="84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6" t="s">
        <v>159</v>
      </c>
      <c r="AU414" s="16" t="s">
        <v>71</v>
      </c>
    </row>
    <row r="415" s="2" customFormat="1" ht="24.15" customHeight="1">
      <c r="A415" s="37"/>
      <c r="B415" s="38"/>
      <c r="C415" s="184" t="s">
        <v>977</v>
      </c>
      <c r="D415" s="184" t="s">
        <v>124</v>
      </c>
      <c r="E415" s="185" t="s">
        <v>978</v>
      </c>
      <c r="F415" s="186" t="s">
        <v>979</v>
      </c>
      <c r="G415" s="187" t="s">
        <v>416</v>
      </c>
      <c r="H415" s="188">
        <v>200</v>
      </c>
      <c r="I415" s="189"/>
      <c r="J415" s="190">
        <f>ROUND(I415*H415,2)</f>
        <v>0</v>
      </c>
      <c r="K415" s="186" t="s">
        <v>128</v>
      </c>
      <c r="L415" s="43"/>
      <c r="M415" s="191" t="s">
        <v>19</v>
      </c>
      <c r="N415" s="192" t="s">
        <v>42</v>
      </c>
      <c r="O415" s="83"/>
      <c r="P415" s="193">
        <f>O415*H415</f>
        <v>0</v>
      </c>
      <c r="Q415" s="193">
        <v>0</v>
      </c>
      <c r="R415" s="193">
        <f>Q415*H415</f>
        <v>0</v>
      </c>
      <c r="S415" s="193">
        <v>0</v>
      </c>
      <c r="T415" s="194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195" t="s">
        <v>129</v>
      </c>
      <c r="AT415" s="195" t="s">
        <v>124</v>
      </c>
      <c r="AU415" s="195" t="s">
        <v>71</v>
      </c>
      <c r="AY415" s="16" t="s">
        <v>130</v>
      </c>
      <c r="BE415" s="196">
        <f>IF(N415="základní",J415,0)</f>
        <v>0</v>
      </c>
      <c r="BF415" s="196">
        <f>IF(N415="snížená",J415,0)</f>
        <v>0</v>
      </c>
      <c r="BG415" s="196">
        <f>IF(N415="zákl. přenesená",J415,0)</f>
        <v>0</v>
      </c>
      <c r="BH415" s="196">
        <f>IF(N415="sníž. přenesená",J415,0)</f>
        <v>0</v>
      </c>
      <c r="BI415" s="196">
        <f>IF(N415="nulová",J415,0)</f>
        <v>0</v>
      </c>
      <c r="BJ415" s="16" t="s">
        <v>14</v>
      </c>
      <c r="BK415" s="196">
        <f>ROUND(I415*H415,2)</f>
        <v>0</v>
      </c>
      <c r="BL415" s="16" t="s">
        <v>129</v>
      </c>
      <c r="BM415" s="195" t="s">
        <v>980</v>
      </c>
    </row>
    <row r="416" s="2" customFormat="1">
      <c r="A416" s="37"/>
      <c r="B416" s="38"/>
      <c r="C416" s="39"/>
      <c r="D416" s="197" t="s">
        <v>159</v>
      </c>
      <c r="E416" s="39"/>
      <c r="F416" s="198" t="s">
        <v>852</v>
      </c>
      <c r="G416" s="39"/>
      <c r="H416" s="39"/>
      <c r="I416" s="199"/>
      <c r="J416" s="39"/>
      <c r="K416" s="39"/>
      <c r="L416" s="43"/>
      <c r="M416" s="200"/>
      <c r="N416" s="201"/>
      <c r="O416" s="83"/>
      <c r="P416" s="83"/>
      <c r="Q416" s="83"/>
      <c r="R416" s="83"/>
      <c r="S416" s="83"/>
      <c r="T416" s="84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6" t="s">
        <v>159</v>
      </c>
      <c r="AU416" s="16" t="s">
        <v>71</v>
      </c>
    </row>
    <row r="417" s="2" customFormat="1" ht="24.15" customHeight="1">
      <c r="A417" s="37"/>
      <c r="B417" s="38"/>
      <c r="C417" s="184" t="s">
        <v>981</v>
      </c>
      <c r="D417" s="184" t="s">
        <v>124</v>
      </c>
      <c r="E417" s="185" t="s">
        <v>982</v>
      </c>
      <c r="F417" s="186" t="s">
        <v>983</v>
      </c>
      <c r="G417" s="187" t="s">
        <v>416</v>
      </c>
      <c r="H417" s="188">
        <v>100</v>
      </c>
      <c r="I417" s="189"/>
      <c r="J417" s="190">
        <f>ROUND(I417*H417,2)</f>
        <v>0</v>
      </c>
      <c r="K417" s="186" t="s">
        <v>128</v>
      </c>
      <c r="L417" s="43"/>
      <c r="M417" s="191" t="s">
        <v>19</v>
      </c>
      <c r="N417" s="192" t="s">
        <v>42</v>
      </c>
      <c r="O417" s="83"/>
      <c r="P417" s="193">
        <f>O417*H417</f>
        <v>0</v>
      </c>
      <c r="Q417" s="193">
        <v>0</v>
      </c>
      <c r="R417" s="193">
        <f>Q417*H417</f>
        <v>0</v>
      </c>
      <c r="S417" s="193">
        <v>0</v>
      </c>
      <c r="T417" s="194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195" t="s">
        <v>129</v>
      </c>
      <c r="AT417" s="195" t="s">
        <v>124</v>
      </c>
      <c r="AU417" s="195" t="s">
        <v>71</v>
      </c>
      <c r="AY417" s="16" t="s">
        <v>130</v>
      </c>
      <c r="BE417" s="196">
        <f>IF(N417="základní",J417,0)</f>
        <v>0</v>
      </c>
      <c r="BF417" s="196">
        <f>IF(N417="snížená",J417,0)</f>
        <v>0</v>
      </c>
      <c r="BG417" s="196">
        <f>IF(N417="zákl. přenesená",J417,0)</f>
        <v>0</v>
      </c>
      <c r="BH417" s="196">
        <f>IF(N417="sníž. přenesená",J417,0)</f>
        <v>0</v>
      </c>
      <c r="BI417" s="196">
        <f>IF(N417="nulová",J417,0)</f>
        <v>0</v>
      </c>
      <c r="BJ417" s="16" t="s">
        <v>14</v>
      </c>
      <c r="BK417" s="196">
        <f>ROUND(I417*H417,2)</f>
        <v>0</v>
      </c>
      <c r="BL417" s="16" t="s">
        <v>129</v>
      </c>
      <c r="BM417" s="195" t="s">
        <v>984</v>
      </c>
    </row>
    <row r="418" s="2" customFormat="1">
      <c r="A418" s="37"/>
      <c r="B418" s="38"/>
      <c r="C418" s="39"/>
      <c r="D418" s="197" t="s">
        <v>159</v>
      </c>
      <c r="E418" s="39"/>
      <c r="F418" s="198" t="s">
        <v>852</v>
      </c>
      <c r="G418" s="39"/>
      <c r="H418" s="39"/>
      <c r="I418" s="199"/>
      <c r="J418" s="39"/>
      <c r="K418" s="39"/>
      <c r="L418" s="43"/>
      <c r="M418" s="200"/>
      <c r="N418" s="201"/>
      <c r="O418" s="83"/>
      <c r="P418" s="83"/>
      <c r="Q418" s="83"/>
      <c r="R418" s="83"/>
      <c r="S418" s="83"/>
      <c r="T418" s="84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6" t="s">
        <v>159</v>
      </c>
      <c r="AU418" s="16" t="s">
        <v>71</v>
      </c>
    </row>
    <row r="419" s="2" customFormat="1" ht="24.15" customHeight="1">
      <c r="A419" s="37"/>
      <c r="B419" s="38"/>
      <c r="C419" s="184" t="s">
        <v>985</v>
      </c>
      <c r="D419" s="184" t="s">
        <v>124</v>
      </c>
      <c r="E419" s="185" t="s">
        <v>986</v>
      </c>
      <c r="F419" s="186" t="s">
        <v>987</v>
      </c>
      <c r="G419" s="187" t="s">
        <v>134</v>
      </c>
      <c r="H419" s="188">
        <v>40</v>
      </c>
      <c r="I419" s="189"/>
      <c r="J419" s="190">
        <f>ROUND(I419*H419,2)</f>
        <v>0</v>
      </c>
      <c r="K419" s="186" t="s">
        <v>128</v>
      </c>
      <c r="L419" s="43"/>
      <c r="M419" s="191" t="s">
        <v>19</v>
      </c>
      <c r="N419" s="192" t="s">
        <v>42</v>
      </c>
      <c r="O419" s="83"/>
      <c r="P419" s="193">
        <f>O419*H419</f>
        <v>0</v>
      </c>
      <c r="Q419" s="193">
        <v>0</v>
      </c>
      <c r="R419" s="193">
        <f>Q419*H419</f>
        <v>0</v>
      </c>
      <c r="S419" s="193">
        <v>0</v>
      </c>
      <c r="T419" s="194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195" t="s">
        <v>129</v>
      </c>
      <c r="AT419" s="195" t="s">
        <v>124</v>
      </c>
      <c r="AU419" s="195" t="s">
        <v>71</v>
      </c>
      <c r="AY419" s="16" t="s">
        <v>130</v>
      </c>
      <c r="BE419" s="196">
        <f>IF(N419="základní",J419,0)</f>
        <v>0</v>
      </c>
      <c r="BF419" s="196">
        <f>IF(N419="snížená",J419,0)</f>
        <v>0</v>
      </c>
      <c r="BG419" s="196">
        <f>IF(N419="zákl. přenesená",J419,0)</f>
        <v>0</v>
      </c>
      <c r="BH419" s="196">
        <f>IF(N419="sníž. přenesená",J419,0)</f>
        <v>0</v>
      </c>
      <c r="BI419" s="196">
        <f>IF(N419="nulová",J419,0)</f>
        <v>0</v>
      </c>
      <c r="BJ419" s="16" t="s">
        <v>14</v>
      </c>
      <c r="BK419" s="196">
        <f>ROUND(I419*H419,2)</f>
        <v>0</v>
      </c>
      <c r="BL419" s="16" t="s">
        <v>129</v>
      </c>
      <c r="BM419" s="195" t="s">
        <v>988</v>
      </c>
    </row>
    <row r="420" s="2" customFormat="1">
      <c r="A420" s="37"/>
      <c r="B420" s="38"/>
      <c r="C420" s="39"/>
      <c r="D420" s="197" t="s">
        <v>159</v>
      </c>
      <c r="E420" s="39"/>
      <c r="F420" s="198" t="s">
        <v>989</v>
      </c>
      <c r="G420" s="39"/>
      <c r="H420" s="39"/>
      <c r="I420" s="199"/>
      <c r="J420" s="39"/>
      <c r="K420" s="39"/>
      <c r="L420" s="43"/>
      <c r="M420" s="200"/>
      <c r="N420" s="201"/>
      <c r="O420" s="83"/>
      <c r="P420" s="83"/>
      <c r="Q420" s="83"/>
      <c r="R420" s="83"/>
      <c r="S420" s="83"/>
      <c r="T420" s="84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T420" s="16" t="s">
        <v>159</v>
      </c>
      <c r="AU420" s="16" t="s">
        <v>71</v>
      </c>
    </row>
    <row r="421" s="2" customFormat="1" ht="24.15" customHeight="1">
      <c r="A421" s="37"/>
      <c r="B421" s="38"/>
      <c r="C421" s="184" t="s">
        <v>990</v>
      </c>
      <c r="D421" s="184" t="s">
        <v>124</v>
      </c>
      <c r="E421" s="185" t="s">
        <v>991</v>
      </c>
      <c r="F421" s="186" t="s">
        <v>992</v>
      </c>
      <c r="G421" s="187" t="s">
        <v>134</v>
      </c>
      <c r="H421" s="188">
        <v>80</v>
      </c>
      <c r="I421" s="189"/>
      <c r="J421" s="190">
        <f>ROUND(I421*H421,2)</f>
        <v>0</v>
      </c>
      <c r="K421" s="186" t="s">
        <v>128</v>
      </c>
      <c r="L421" s="43"/>
      <c r="M421" s="191" t="s">
        <v>19</v>
      </c>
      <c r="N421" s="192" t="s">
        <v>42</v>
      </c>
      <c r="O421" s="83"/>
      <c r="P421" s="193">
        <f>O421*H421</f>
        <v>0</v>
      </c>
      <c r="Q421" s="193">
        <v>0</v>
      </c>
      <c r="R421" s="193">
        <f>Q421*H421</f>
        <v>0</v>
      </c>
      <c r="S421" s="193">
        <v>0</v>
      </c>
      <c r="T421" s="194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95" t="s">
        <v>129</v>
      </c>
      <c r="AT421" s="195" t="s">
        <v>124</v>
      </c>
      <c r="AU421" s="195" t="s">
        <v>71</v>
      </c>
      <c r="AY421" s="16" t="s">
        <v>130</v>
      </c>
      <c r="BE421" s="196">
        <f>IF(N421="základní",J421,0)</f>
        <v>0</v>
      </c>
      <c r="BF421" s="196">
        <f>IF(N421="snížená",J421,0)</f>
        <v>0</v>
      </c>
      <c r="BG421" s="196">
        <f>IF(N421="zákl. přenesená",J421,0)</f>
        <v>0</v>
      </c>
      <c r="BH421" s="196">
        <f>IF(N421="sníž. přenesená",J421,0)</f>
        <v>0</v>
      </c>
      <c r="BI421" s="196">
        <f>IF(N421="nulová",J421,0)</f>
        <v>0</v>
      </c>
      <c r="BJ421" s="16" t="s">
        <v>14</v>
      </c>
      <c r="BK421" s="196">
        <f>ROUND(I421*H421,2)</f>
        <v>0</v>
      </c>
      <c r="BL421" s="16" t="s">
        <v>129</v>
      </c>
      <c r="BM421" s="195" t="s">
        <v>993</v>
      </c>
    </row>
    <row r="422" s="2" customFormat="1">
      <c r="A422" s="37"/>
      <c r="B422" s="38"/>
      <c r="C422" s="39"/>
      <c r="D422" s="197" t="s">
        <v>159</v>
      </c>
      <c r="E422" s="39"/>
      <c r="F422" s="198" t="s">
        <v>989</v>
      </c>
      <c r="G422" s="39"/>
      <c r="H422" s="39"/>
      <c r="I422" s="199"/>
      <c r="J422" s="39"/>
      <c r="K422" s="39"/>
      <c r="L422" s="43"/>
      <c r="M422" s="200"/>
      <c r="N422" s="201"/>
      <c r="O422" s="83"/>
      <c r="P422" s="83"/>
      <c r="Q422" s="83"/>
      <c r="R422" s="83"/>
      <c r="S422" s="83"/>
      <c r="T422" s="84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6" t="s">
        <v>159</v>
      </c>
      <c r="AU422" s="16" t="s">
        <v>71</v>
      </c>
    </row>
    <row r="423" s="2" customFormat="1" ht="24.15" customHeight="1">
      <c r="A423" s="37"/>
      <c r="B423" s="38"/>
      <c r="C423" s="184" t="s">
        <v>994</v>
      </c>
      <c r="D423" s="184" t="s">
        <v>124</v>
      </c>
      <c r="E423" s="185" t="s">
        <v>995</v>
      </c>
      <c r="F423" s="186" t="s">
        <v>996</v>
      </c>
      <c r="G423" s="187" t="s">
        <v>134</v>
      </c>
      <c r="H423" s="188">
        <v>8</v>
      </c>
      <c r="I423" s="189"/>
      <c r="J423" s="190">
        <f>ROUND(I423*H423,2)</f>
        <v>0</v>
      </c>
      <c r="K423" s="186" t="s">
        <v>128</v>
      </c>
      <c r="L423" s="43"/>
      <c r="M423" s="191" t="s">
        <v>19</v>
      </c>
      <c r="N423" s="192" t="s">
        <v>42</v>
      </c>
      <c r="O423" s="83"/>
      <c r="P423" s="193">
        <f>O423*H423</f>
        <v>0</v>
      </c>
      <c r="Q423" s="193">
        <v>0</v>
      </c>
      <c r="R423" s="193">
        <f>Q423*H423</f>
        <v>0</v>
      </c>
      <c r="S423" s="193">
        <v>0</v>
      </c>
      <c r="T423" s="194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195" t="s">
        <v>129</v>
      </c>
      <c r="AT423" s="195" t="s">
        <v>124</v>
      </c>
      <c r="AU423" s="195" t="s">
        <v>71</v>
      </c>
      <c r="AY423" s="16" t="s">
        <v>130</v>
      </c>
      <c r="BE423" s="196">
        <f>IF(N423="základní",J423,0)</f>
        <v>0</v>
      </c>
      <c r="BF423" s="196">
        <f>IF(N423="snížená",J423,0)</f>
        <v>0</v>
      </c>
      <c r="BG423" s="196">
        <f>IF(N423="zákl. přenesená",J423,0)</f>
        <v>0</v>
      </c>
      <c r="BH423" s="196">
        <f>IF(N423="sníž. přenesená",J423,0)</f>
        <v>0</v>
      </c>
      <c r="BI423" s="196">
        <f>IF(N423="nulová",J423,0)</f>
        <v>0</v>
      </c>
      <c r="BJ423" s="16" t="s">
        <v>14</v>
      </c>
      <c r="BK423" s="196">
        <f>ROUND(I423*H423,2)</f>
        <v>0</v>
      </c>
      <c r="BL423" s="16" t="s">
        <v>129</v>
      </c>
      <c r="BM423" s="195" t="s">
        <v>997</v>
      </c>
    </row>
    <row r="424" s="2" customFormat="1">
      <c r="A424" s="37"/>
      <c r="B424" s="38"/>
      <c r="C424" s="39"/>
      <c r="D424" s="197" t="s">
        <v>159</v>
      </c>
      <c r="E424" s="39"/>
      <c r="F424" s="198" t="s">
        <v>989</v>
      </c>
      <c r="G424" s="39"/>
      <c r="H424" s="39"/>
      <c r="I424" s="199"/>
      <c r="J424" s="39"/>
      <c r="K424" s="39"/>
      <c r="L424" s="43"/>
      <c r="M424" s="200"/>
      <c r="N424" s="201"/>
      <c r="O424" s="83"/>
      <c r="P424" s="83"/>
      <c r="Q424" s="83"/>
      <c r="R424" s="83"/>
      <c r="S424" s="83"/>
      <c r="T424" s="84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6" t="s">
        <v>159</v>
      </c>
      <c r="AU424" s="16" t="s">
        <v>71</v>
      </c>
    </row>
    <row r="425" s="2" customFormat="1" ht="24.15" customHeight="1">
      <c r="A425" s="37"/>
      <c r="B425" s="38"/>
      <c r="C425" s="184" t="s">
        <v>998</v>
      </c>
      <c r="D425" s="184" t="s">
        <v>124</v>
      </c>
      <c r="E425" s="185" t="s">
        <v>999</v>
      </c>
      <c r="F425" s="186" t="s">
        <v>1000</v>
      </c>
      <c r="G425" s="187" t="s">
        <v>134</v>
      </c>
      <c r="H425" s="188">
        <v>100</v>
      </c>
      <c r="I425" s="189"/>
      <c r="J425" s="190">
        <f>ROUND(I425*H425,2)</f>
        <v>0</v>
      </c>
      <c r="K425" s="186" t="s">
        <v>128</v>
      </c>
      <c r="L425" s="43"/>
      <c r="M425" s="191" t="s">
        <v>19</v>
      </c>
      <c r="N425" s="192" t="s">
        <v>42</v>
      </c>
      <c r="O425" s="83"/>
      <c r="P425" s="193">
        <f>O425*H425</f>
        <v>0</v>
      </c>
      <c r="Q425" s="193">
        <v>0</v>
      </c>
      <c r="R425" s="193">
        <f>Q425*H425</f>
        <v>0</v>
      </c>
      <c r="S425" s="193">
        <v>0</v>
      </c>
      <c r="T425" s="194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95" t="s">
        <v>129</v>
      </c>
      <c r="AT425" s="195" t="s">
        <v>124</v>
      </c>
      <c r="AU425" s="195" t="s">
        <v>71</v>
      </c>
      <c r="AY425" s="16" t="s">
        <v>130</v>
      </c>
      <c r="BE425" s="196">
        <f>IF(N425="základní",J425,0)</f>
        <v>0</v>
      </c>
      <c r="BF425" s="196">
        <f>IF(N425="snížená",J425,0)</f>
        <v>0</v>
      </c>
      <c r="BG425" s="196">
        <f>IF(N425="zákl. přenesená",J425,0)</f>
        <v>0</v>
      </c>
      <c r="BH425" s="196">
        <f>IF(N425="sníž. přenesená",J425,0)</f>
        <v>0</v>
      </c>
      <c r="BI425" s="196">
        <f>IF(N425="nulová",J425,0)</f>
        <v>0</v>
      </c>
      <c r="BJ425" s="16" t="s">
        <v>14</v>
      </c>
      <c r="BK425" s="196">
        <f>ROUND(I425*H425,2)</f>
        <v>0</v>
      </c>
      <c r="BL425" s="16" t="s">
        <v>129</v>
      </c>
      <c r="BM425" s="195" t="s">
        <v>1001</v>
      </c>
    </row>
    <row r="426" s="2" customFormat="1">
      <c r="A426" s="37"/>
      <c r="B426" s="38"/>
      <c r="C426" s="39"/>
      <c r="D426" s="197" t="s">
        <v>159</v>
      </c>
      <c r="E426" s="39"/>
      <c r="F426" s="198" t="s">
        <v>989</v>
      </c>
      <c r="G426" s="39"/>
      <c r="H426" s="39"/>
      <c r="I426" s="199"/>
      <c r="J426" s="39"/>
      <c r="K426" s="39"/>
      <c r="L426" s="43"/>
      <c r="M426" s="200"/>
      <c r="N426" s="201"/>
      <c r="O426" s="83"/>
      <c r="P426" s="83"/>
      <c r="Q426" s="83"/>
      <c r="R426" s="83"/>
      <c r="S426" s="83"/>
      <c r="T426" s="84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16" t="s">
        <v>159</v>
      </c>
      <c r="AU426" s="16" t="s">
        <v>71</v>
      </c>
    </row>
    <row r="427" s="2" customFormat="1" ht="24.15" customHeight="1">
      <c r="A427" s="37"/>
      <c r="B427" s="38"/>
      <c r="C427" s="184" t="s">
        <v>1002</v>
      </c>
      <c r="D427" s="184" t="s">
        <v>124</v>
      </c>
      <c r="E427" s="185" t="s">
        <v>1003</v>
      </c>
      <c r="F427" s="186" t="s">
        <v>1004</v>
      </c>
      <c r="G427" s="187" t="s">
        <v>134</v>
      </c>
      <c r="H427" s="188">
        <v>200</v>
      </c>
      <c r="I427" s="189"/>
      <c r="J427" s="190">
        <f>ROUND(I427*H427,2)</f>
        <v>0</v>
      </c>
      <c r="K427" s="186" t="s">
        <v>128</v>
      </c>
      <c r="L427" s="43"/>
      <c r="M427" s="191" t="s">
        <v>19</v>
      </c>
      <c r="N427" s="192" t="s">
        <v>42</v>
      </c>
      <c r="O427" s="83"/>
      <c r="P427" s="193">
        <f>O427*H427</f>
        <v>0</v>
      </c>
      <c r="Q427" s="193">
        <v>0</v>
      </c>
      <c r="R427" s="193">
        <f>Q427*H427</f>
        <v>0</v>
      </c>
      <c r="S427" s="193">
        <v>0</v>
      </c>
      <c r="T427" s="194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195" t="s">
        <v>129</v>
      </c>
      <c r="AT427" s="195" t="s">
        <v>124</v>
      </c>
      <c r="AU427" s="195" t="s">
        <v>71</v>
      </c>
      <c r="AY427" s="16" t="s">
        <v>130</v>
      </c>
      <c r="BE427" s="196">
        <f>IF(N427="základní",J427,0)</f>
        <v>0</v>
      </c>
      <c r="BF427" s="196">
        <f>IF(N427="snížená",J427,0)</f>
        <v>0</v>
      </c>
      <c r="BG427" s="196">
        <f>IF(N427="zákl. přenesená",J427,0)</f>
        <v>0</v>
      </c>
      <c r="BH427" s="196">
        <f>IF(N427="sníž. přenesená",J427,0)</f>
        <v>0</v>
      </c>
      <c r="BI427" s="196">
        <f>IF(N427="nulová",J427,0)</f>
        <v>0</v>
      </c>
      <c r="BJ427" s="16" t="s">
        <v>14</v>
      </c>
      <c r="BK427" s="196">
        <f>ROUND(I427*H427,2)</f>
        <v>0</v>
      </c>
      <c r="BL427" s="16" t="s">
        <v>129</v>
      </c>
      <c r="BM427" s="195" t="s">
        <v>1005</v>
      </c>
    </row>
    <row r="428" s="2" customFormat="1">
      <c r="A428" s="37"/>
      <c r="B428" s="38"/>
      <c r="C428" s="39"/>
      <c r="D428" s="197" t="s">
        <v>159</v>
      </c>
      <c r="E428" s="39"/>
      <c r="F428" s="198" t="s">
        <v>989</v>
      </c>
      <c r="G428" s="39"/>
      <c r="H428" s="39"/>
      <c r="I428" s="199"/>
      <c r="J428" s="39"/>
      <c r="K428" s="39"/>
      <c r="L428" s="43"/>
      <c r="M428" s="200"/>
      <c r="N428" s="201"/>
      <c r="O428" s="83"/>
      <c r="P428" s="83"/>
      <c r="Q428" s="83"/>
      <c r="R428" s="83"/>
      <c r="S428" s="83"/>
      <c r="T428" s="84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6" t="s">
        <v>159</v>
      </c>
      <c r="AU428" s="16" t="s">
        <v>71</v>
      </c>
    </row>
    <row r="429" s="2" customFormat="1" ht="24.15" customHeight="1">
      <c r="A429" s="37"/>
      <c r="B429" s="38"/>
      <c r="C429" s="184" t="s">
        <v>1006</v>
      </c>
      <c r="D429" s="184" t="s">
        <v>124</v>
      </c>
      <c r="E429" s="185" t="s">
        <v>1007</v>
      </c>
      <c r="F429" s="186" t="s">
        <v>1008</v>
      </c>
      <c r="G429" s="187" t="s">
        <v>134</v>
      </c>
      <c r="H429" s="188">
        <v>40</v>
      </c>
      <c r="I429" s="189"/>
      <c r="J429" s="190">
        <f>ROUND(I429*H429,2)</f>
        <v>0</v>
      </c>
      <c r="K429" s="186" t="s">
        <v>128</v>
      </c>
      <c r="L429" s="43"/>
      <c r="M429" s="191" t="s">
        <v>19</v>
      </c>
      <c r="N429" s="192" t="s">
        <v>42</v>
      </c>
      <c r="O429" s="83"/>
      <c r="P429" s="193">
        <f>O429*H429</f>
        <v>0</v>
      </c>
      <c r="Q429" s="193">
        <v>0</v>
      </c>
      <c r="R429" s="193">
        <f>Q429*H429</f>
        <v>0</v>
      </c>
      <c r="S429" s="193">
        <v>0</v>
      </c>
      <c r="T429" s="194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195" t="s">
        <v>129</v>
      </c>
      <c r="AT429" s="195" t="s">
        <v>124</v>
      </c>
      <c r="AU429" s="195" t="s">
        <v>71</v>
      </c>
      <c r="AY429" s="16" t="s">
        <v>130</v>
      </c>
      <c r="BE429" s="196">
        <f>IF(N429="základní",J429,0)</f>
        <v>0</v>
      </c>
      <c r="BF429" s="196">
        <f>IF(N429="snížená",J429,0)</f>
        <v>0</v>
      </c>
      <c r="BG429" s="196">
        <f>IF(N429="zákl. přenesená",J429,0)</f>
        <v>0</v>
      </c>
      <c r="BH429" s="196">
        <f>IF(N429="sníž. přenesená",J429,0)</f>
        <v>0</v>
      </c>
      <c r="BI429" s="196">
        <f>IF(N429="nulová",J429,0)</f>
        <v>0</v>
      </c>
      <c r="BJ429" s="16" t="s">
        <v>14</v>
      </c>
      <c r="BK429" s="196">
        <f>ROUND(I429*H429,2)</f>
        <v>0</v>
      </c>
      <c r="BL429" s="16" t="s">
        <v>129</v>
      </c>
      <c r="BM429" s="195" t="s">
        <v>1009</v>
      </c>
    </row>
    <row r="430" s="2" customFormat="1">
      <c r="A430" s="37"/>
      <c r="B430" s="38"/>
      <c r="C430" s="39"/>
      <c r="D430" s="197" t="s">
        <v>159</v>
      </c>
      <c r="E430" s="39"/>
      <c r="F430" s="198" t="s">
        <v>989</v>
      </c>
      <c r="G430" s="39"/>
      <c r="H430" s="39"/>
      <c r="I430" s="199"/>
      <c r="J430" s="39"/>
      <c r="K430" s="39"/>
      <c r="L430" s="43"/>
      <c r="M430" s="200"/>
      <c r="N430" s="201"/>
      <c r="O430" s="83"/>
      <c r="P430" s="83"/>
      <c r="Q430" s="83"/>
      <c r="R430" s="83"/>
      <c r="S430" s="83"/>
      <c r="T430" s="84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6" t="s">
        <v>159</v>
      </c>
      <c r="AU430" s="16" t="s">
        <v>71</v>
      </c>
    </row>
    <row r="431" s="2" customFormat="1" ht="24.15" customHeight="1">
      <c r="A431" s="37"/>
      <c r="B431" s="38"/>
      <c r="C431" s="184" t="s">
        <v>1010</v>
      </c>
      <c r="D431" s="184" t="s">
        <v>124</v>
      </c>
      <c r="E431" s="185" t="s">
        <v>1011</v>
      </c>
      <c r="F431" s="186" t="s">
        <v>1012</v>
      </c>
      <c r="G431" s="187" t="s">
        <v>134</v>
      </c>
      <c r="H431" s="188">
        <v>20</v>
      </c>
      <c r="I431" s="189"/>
      <c r="J431" s="190">
        <f>ROUND(I431*H431,2)</f>
        <v>0</v>
      </c>
      <c r="K431" s="186" t="s">
        <v>128</v>
      </c>
      <c r="L431" s="43"/>
      <c r="M431" s="191" t="s">
        <v>19</v>
      </c>
      <c r="N431" s="192" t="s">
        <v>42</v>
      </c>
      <c r="O431" s="83"/>
      <c r="P431" s="193">
        <f>O431*H431</f>
        <v>0</v>
      </c>
      <c r="Q431" s="193">
        <v>0</v>
      </c>
      <c r="R431" s="193">
        <f>Q431*H431</f>
        <v>0</v>
      </c>
      <c r="S431" s="193">
        <v>0</v>
      </c>
      <c r="T431" s="194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195" t="s">
        <v>129</v>
      </c>
      <c r="AT431" s="195" t="s">
        <v>124</v>
      </c>
      <c r="AU431" s="195" t="s">
        <v>71</v>
      </c>
      <c r="AY431" s="16" t="s">
        <v>130</v>
      </c>
      <c r="BE431" s="196">
        <f>IF(N431="základní",J431,0)</f>
        <v>0</v>
      </c>
      <c r="BF431" s="196">
        <f>IF(N431="snížená",J431,0)</f>
        <v>0</v>
      </c>
      <c r="BG431" s="196">
        <f>IF(N431="zákl. přenesená",J431,0)</f>
        <v>0</v>
      </c>
      <c r="BH431" s="196">
        <f>IF(N431="sníž. přenesená",J431,0)</f>
        <v>0</v>
      </c>
      <c r="BI431" s="196">
        <f>IF(N431="nulová",J431,0)</f>
        <v>0</v>
      </c>
      <c r="BJ431" s="16" t="s">
        <v>14</v>
      </c>
      <c r="BK431" s="196">
        <f>ROUND(I431*H431,2)</f>
        <v>0</v>
      </c>
      <c r="BL431" s="16" t="s">
        <v>129</v>
      </c>
      <c r="BM431" s="195" t="s">
        <v>1013</v>
      </c>
    </row>
    <row r="432" s="2" customFormat="1">
      <c r="A432" s="37"/>
      <c r="B432" s="38"/>
      <c r="C432" s="39"/>
      <c r="D432" s="197" t="s">
        <v>159</v>
      </c>
      <c r="E432" s="39"/>
      <c r="F432" s="198" t="s">
        <v>1014</v>
      </c>
      <c r="G432" s="39"/>
      <c r="H432" s="39"/>
      <c r="I432" s="199"/>
      <c r="J432" s="39"/>
      <c r="K432" s="39"/>
      <c r="L432" s="43"/>
      <c r="M432" s="200"/>
      <c r="N432" s="201"/>
      <c r="O432" s="83"/>
      <c r="P432" s="83"/>
      <c r="Q432" s="83"/>
      <c r="R432" s="83"/>
      <c r="S432" s="83"/>
      <c r="T432" s="84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T432" s="16" t="s">
        <v>159</v>
      </c>
      <c r="AU432" s="16" t="s">
        <v>71</v>
      </c>
    </row>
    <row r="433" s="2" customFormat="1" ht="24.15" customHeight="1">
      <c r="A433" s="37"/>
      <c r="B433" s="38"/>
      <c r="C433" s="184" t="s">
        <v>1015</v>
      </c>
      <c r="D433" s="184" t="s">
        <v>124</v>
      </c>
      <c r="E433" s="185" t="s">
        <v>1016</v>
      </c>
      <c r="F433" s="186" t="s">
        <v>1017</v>
      </c>
      <c r="G433" s="187" t="s">
        <v>134</v>
      </c>
      <c r="H433" s="188">
        <v>40</v>
      </c>
      <c r="I433" s="189"/>
      <c r="J433" s="190">
        <f>ROUND(I433*H433,2)</f>
        <v>0</v>
      </c>
      <c r="K433" s="186" t="s">
        <v>128</v>
      </c>
      <c r="L433" s="43"/>
      <c r="M433" s="191" t="s">
        <v>19</v>
      </c>
      <c r="N433" s="192" t="s">
        <v>42</v>
      </c>
      <c r="O433" s="83"/>
      <c r="P433" s="193">
        <f>O433*H433</f>
        <v>0</v>
      </c>
      <c r="Q433" s="193">
        <v>0</v>
      </c>
      <c r="R433" s="193">
        <f>Q433*H433</f>
        <v>0</v>
      </c>
      <c r="S433" s="193">
        <v>0</v>
      </c>
      <c r="T433" s="194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195" t="s">
        <v>129</v>
      </c>
      <c r="AT433" s="195" t="s">
        <v>124</v>
      </c>
      <c r="AU433" s="195" t="s">
        <v>71</v>
      </c>
      <c r="AY433" s="16" t="s">
        <v>130</v>
      </c>
      <c r="BE433" s="196">
        <f>IF(N433="základní",J433,0)</f>
        <v>0</v>
      </c>
      <c r="BF433" s="196">
        <f>IF(N433="snížená",J433,0)</f>
        <v>0</v>
      </c>
      <c r="BG433" s="196">
        <f>IF(N433="zákl. přenesená",J433,0)</f>
        <v>0</v>
      </c>
      <c r="BH433" s="196">
        <f>IF(N433="sníž. přenesená",J433,0)</f>
        <v>0</v>
      </c>
      <c r="BI433" s="196">
        <f>IF(N433="nulová",J433,0)</f>
        <v>0</v>
      </c>
      <c r="BJ433" s="16" t="s">
        <v>14</v>
      </c>
      <c r="BK433" s="196">
        <f>ROUND(I433*H433,2)</f>
        <v>0</v>
      </c>
      <c r="BL433" s="16" t="s">
        <v>129</v>
      </c>
      <c r="BM433" s="195" t="s">
        <v>1018</v>
      </c>
    </row>
    <row r="434" s="2" customFormat="1">
      <c r="A434" s="37"/>
      <c r="B434" s="38"/>
      <c r="C434" s="39"/>
      <c r="D434" s="197" t="s">
        <v>159</v>
      </c>
      <c r="E434" s="39"/>
      <c r="F434" s="198" t="s">
        <v>1014</v>
      </c>
      <c r="G434" s="39"/>
      <c r="H434" s="39"/>
      <c r="I434" s="199"/>
      <c r="J434" s="39"/>
      <c r="K434" s="39"/>
      <c r="L434" s="43"/>
      <c r="M434" s="200"/>
      <c r="N434" s="201"/>
      <c r="O434" s="83"/>
      <c r="P434" s="83"/>
      <c r="Q434" s="83"/>
      <c r="R434" s="83"/>
      <c r="S434" s="83"/>
      <c r="T434" s="84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6" t="s">
        <v>159</v>
      </c>
      <c r="AU434" s="16" t="s">
        <v>71</v>
      </c>
    </row>
    <row r="435" s="2" customFormat="1" ht="24.15" customHeight="1">
      <c r="A435" s="37"/>
      <c r="B435" s="38"/>
      <c r="C435" s="184" t="s">
        <v>1019</v>
      </c>
      <c r="D435" s="184" t="s">
        <v>124</v>
      </c>
      <c r="E435" s="185" t="s">
        <v>1020</v>
      </c>
      <c r="F435" s="186" t="s">
        <v>1021</v>
      </c>
      <c r="G435" s="187" t="s">
        <v>134</v>
      </c>
      <c r="H435" s="188">
        <v>200</v>
      </c>
      <c r="I435" s="189"/>
      <c r="J435" s="190">
        <f>ROUND(I435*H435,2)</f>
        <v>0</v>
      </c>
      <c r="K435" s="186" t="s">
        <v>128</v>
      </c>
      <c r="L435" s="43"/>
      <c r="M435" s="191" t="s">
        <v>19</v>
      </c>
      <c r="N435" s="192" t="s">
        <v>42</v>
      </c>
      <c r="O435" s="83"/>
      <c r="P435" s="193">
        <f>O435*H435</f>
        <v>0</v>
      </c>
      <c r="Q435" s="193">
        <v>0</v>
      </c>
      <c r="R435" s="193">
        <f>Q435*H435</f>
        <v>0</v>
      </c>
      <c r="S435" s="193">
        <v>0</v>
      </c>
      <c r="T435" s="194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195" t="s">
        <v>129</v>
      </c>
      <c r="AT435" s="195" t="s">
        <v>124</v>
      </c>
      <c r="AU435" s="195" t="s">
        <v>71</v>
      </c>
      <c r="AY435" s="16" t="s">
        <v>130</v>
      </c>
      <c r="BE435" s="196">
        <f>IF(N435="základní",J435,0)</f>
        <v>0</v>
      </c>
      <c r="BF435" s="196">
        <f>IF(N435="snížená",J435,0)</f>
        <v>0</v>
      </c>
      <c r="BG435" s="196">
        <f>IF(N435="zákl. přenesená",J435,0)</f>
        <v>0</v>
      </c>
      <c r="BH435" s="196">
        <f>IF(N435="sníž. přenesená",J435,0)</f>
        <v>0</v>
      </c>
      <c r="BI435" s="196">
        <f>IF(N435="nulová",J435,0)</f>
        <v>0</v>
      </c>
      <c r="BJ435" s="16" t="s">
        <v>14</v>
      </c>
      <c r="BK435" s="196">
        <f>ROUND(I435*H435,2)</f>
        <v>0</v>
      </c>
      <c r="BL435" s="16" t="s">
        <v>129</v>
      </c>
      <c r="BM435" s="195" t="s">
        <v>1022</v>
      </c>
    </row>
    <row r="436" s="2" customFormat="1">
      <c r="A436" s="37"/>
      <c r="B436" s="38"/>
      <c r="C436" s="39"/>
      <c r="D436" s="197" t="s">
        <v>159</v>
      </c>
      <c r="E436" s="39"/>
      <c r="F436" s="198" t="s">
        <v>1014</v>
      </c>
      <c r="G436" s="39"/>
      <c r="H436" s="39"/>
      <c r="I436" s="199"/>
      <c r="J436" s="39"/>
      <c r="K436" s="39"/>
      <c r="L436" s="43"/>
      <c r="M436" s="200"/>
      <c r="N436" s="201"/>
      <c r="O436" s="83"/>
      <c r="P436" s="83"/>
      <c r="Q436" s="83"/>
      <c r="R436" s="83"/>
      <c r="S436" s="83"/>
      <c r="T436" s="84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6" t="s">
        <v>159</v>
      </c>
      <c r="AU436" s="16" t="s">
        <v>71</v>
      </c>
    </row>
    <row r="437" s="2" customFormat="1" ht="49.05" customHeight="1">
      <c r="A437" s="37"/>
      <c r="B437" s="38"/>
      <c r="C437" s="184" t="s">
        <v>1023</v>
      </c>
      <c r="D437" s="184" t="s">
        <v>124</v>
      </c>
      <c r="E437" s="185" t="s">
        <v>1024</v>
      </c>
      <c r="F437" s="186" t="s">
        <v>1025</v>
      </c>
      <c r="G437" s="187" t="s">
        <v>134</v>
      </c>
      <c r="H437" s="188">
        <v>12</v>
      </c>
      <c r="I437" s="189"/>
      <c r="J437" s="190">
        <f>ROUND(I437*H437,2)</f>
        <v>0</v>
      </c>
      <c r="K437" s="186" t="s">
        <v>128</v>
      </c>
      <c r="L437" s="43"/>
      <c r="M437" s="191" t="s">
        <v>19</v>
      </c>
      <c r="N437" s="192" t="s">
        <v>42</v>
      </c>
      <c r="O437" s="83"/>
      <c r="P437" s="193">
        <f>O437*H437</f>
        <v>0</v>
      </c>
      <c r="Q437" s="193">
        <v>0</v>
      </c>
      <c r="R437" s="193">
        <f>Q437*H437</f>
        <v>0</v>
      </c>
      <c r="S437" s="193">
        <v>0</v>
      </c>
      <c r="T437" s="194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195" t="s">
        <v>129</v>
      </c>
      <c r="AT437" s="195" t="s">
        <v>124</v>
      </c>
      <c r="AU437" s="195" t="s">
        <v>71</v>
      </c>
      <c r="AY437" s="16" t="s">
        <v>130</v>
      </c>
      <c r="BE437" s="196">
        <f>IF(N437="základní",J437,0)</f>
        <v>0</v>
      </c>
      <c r="BF437" s="196">
        <f>IF(N437="snížená",J437,0)</f>
        <v>0</v>
      </c>
      <c r="BG437" s="196">
        <f>IF(N437="zákl. přenesená",J437,0)</f>
        <v>0</v>
      </c>
      <c r="BH437" s="196">
        <f>IF(N437="sníž. přenesená",J437,0)</f>
        <v>0</v>
      </c>
      <c r="BI437" s="196">
        <f>IF(N437="nulová",J437,0)</f>
        <v>0</v>
      </c>
      <c r="BJ437" s="16" t="s">
        <v>14</v>
      </c>
      <c r="BK437" s="196">
        <f>ROUND(I437*H437,2)</f>
        <v>0</v>
      </c>
      <c r="BL437" s="16" t="s">
        <v>129</v>
      </c>
      <c r="BM437" s="195" t="s">
        <v>1026</v>
      </c>
    </row>
    <row r="438" s="2" customFormat="1">
      <c r="A438" s="37"/>
      <c r="B438" s="38"/>
      <c r="C438" s="39"/>
      <c r="D438" s="197" t="s">
        <v>159</v>
      </c>
      <c r="E438" s="39"/>
      <c r="F438" s="198" t="s">
        <v>1027</v>
      </c>
      <c r="G438" s="39"/>
      <c r="H438" s="39"/>
      <c r="I438" s="199"/>
      <c r="J438" s="39"/>
      <c r="K438" s="39"/>
      <c r="L438" s="43"/>
      <c r="M438" s="200"/>
      <c r="N438" s="201"/>
      <c r="O438" s="83"/>
      <c r="P438" s="83"/>
      <c r="Q438" s="83"/>
      <c r="R438" s="83"/>
      <c r="S438" s="83"/>
      <c r="T438" s="84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T438" s="16" t="s">
        <v>159</v>
      </c>
      <c r="AU438" s="16" t="s">
        <v>71</v>
      </c>
    </row>
    <row r="439" s="2" customFormat="1" ht="49.05" customHeight="1">
      <c r="A439" s="37"/>
      <c r="B439" s="38"/>
      <c r="C439" s="184" t="s">
        <v>1028</v>
      </c>
      <c r="D439" s="184" t="s">
        <v>124</v>
      </c>
      <c r="E439" s="185" t="s">
        <v>1029</v>
      </c>
      <c r="F439" s="186" t="s">
        <v>1030</v>
      </c>
      <c r="G439" s="187" t="s">
        <v>134</v>
      </c>
      <c r="H439" s="188">
        <v>6</v>
      </c>
      <c r="I439" s="189"/>
      <c r="J439" s="190">
        <f>ROUND(I439*H439,2)</f>
        <v>0</v>
      </c>
      <c r="K439" s="186" t="s">
        <v>128</v>
      </c>
      <c r="L439" s="43"/>
      <c r="M439" s="191" t="s">
        <v>19</v>
      </c>
      <c r="N439" s="192" t="s">
        <v>42</v>
      </c>
      <c r="O439" s="83"/>
      <c r="P439" s="193">
        <f>O439*H439</f>
        <v>0</v>
      </c>
      <c r="Q439" s="193">
        <v>0</v>
      </c>
      <c r="R439" s="193">
        <f>Q439*H439</f>
        <v>0</v>
      </c>
      <c r="S439" s="193">
        <v>0</v>
      </c>
      <c r="T439" s="194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195" t="s">
        <v>129</v>
      </c>
      <c r="AT439" s="195" t="s">
        <v>124</v>
      </c>
      <c r="AU439" s="195" t="s">
        <v>71</v>
      </c>
      <c r="AY439" s="16" t="s">
        <v>130</v>
      </c>
      <c r="BE439" s="196">
        <f>IF(N439="základní",J439,0)</f>
        <v>0</v>
      </c>
      <c r="BF439" s="196">
        <f>IF(N439="snížená",J439,0)</f>
        <v>0</v>
      </c>
      <c r="BG439" s="196">
        <f>IF(N439="zákl. přenesená",J439,0)</f>
        <v>0</v>
      </c>
      <c r="BH439" s="196">
        <f>IF(N439="sníž. přenesená",J439,0)</f>
        <v>0</v>
      </c>
      <c r="BI439" s="196">
        <f>IF(N439="nulová",J439,0)</f>
        <v>0</v>
      </c>
      <c r="BJ439" s="16" t="s">
        <v>14</v>
      </c>
      <c r="BK439" s="196">
        <f>ROUND(I439*H439,2)</f>
        <v>0</v>
      </c>
      <c r="BL439" s="16" t="s">
        <v>129</v>
      </c>
      <c r="BM439" s="195" t="s">
        <v>1031</v>
      </c>
    </row>
    <row r="440" s="2" customFormat="1">
      <c r="A440" s="37"/>
      <c r="B440" s="38"/>
      <c r="C440" s="39"/>
      <c r="D440" s="197" t="s">
        <v>159</v>
      </c>
      <c r="E440" s="39"/>
      <c r="F440" s="198" t="s">
        <v>1027</v>
      </c>
      <c r="G440" s="39"/>
      <c r="H440" s="39"/>
      <c r="I440" s="199"/>
      <c r="J440" s="39"/>
      <c r="K440" s="39"/>
      <c r="L440" s="43"/>
      <c r="M440" s="200"/>
      <c r="N440" s="201"/>
      <c r="O440" s="83"/>
      <c r="P440" s="83"/>
      <c r="Q440" s="83"/>
      <c r="R440" s="83"/>
      <c r="S440" s="83"/>
      <c r="T440" s="84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16" t="s">
        <v>159</v>
      </c>
      <c r="AU440" s="16" t="s">
        <v>71</v>
      </c>
    </row>
    <row r="441" s="2" customFormat="1" ht="49.05" customHeight="1">
      <c r="A441" s="37"/>
      <c r="B441" s="38"/>
      <c r="C441" s="184" t="s">
        <v>1032</v>
      </c>
      <c r="D441" s="184" t="s">
        <v>124</v>
      </c>
      <c r="E441" s="185" t="s">
        <v>1033</v>
      </c>
      <c r="F441" s="186" t="s">
        <v>1034</v>
      </c>
      <c r="G441" s="187" t="s">
        <v>1035</v>
      </c>
      <c r="H441" s="188">
        <v>8</v>
      </c>
      <c r="I441" s="189"/>
      <c r="J441" s="190">
        <f>ROUND(I441*H441,2)</f>
        <v>0</v>
      </c>
      <c r="K441" s="186" t="s">
        <v>128</v>
      </c>
      <c r="L441" s="43"/>
      <c r="M441" s="191" t="s">
        <v>19</v>
      </c>
      <c r="N441" s="192" t="s">
        <v>42</v>
      </c>
      <c r="O441" s="83"/>
      <c r="P441" s="193">
        <f>O441*H441</f>
        <v>0</v>
      </c>
      <c r="Q441" s="193">
        <v>0</v>
      </c>
      <c r="R441" s="193">
        <f>Q441*H441</f>
        <v>0</v>
      </c>
      <c r="S441" s="193">
        <v>0</v>
      </c>
      <c r="T441" s="194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195" t="s">
        <v>129</v>
      </c>
      <c r="AT441" s="195" t="s">
        <v>124</v>
      </c>
      <c r="AU441" s="195" t="s">
        <v>71</v>
      </c>
      <c r="AY441" s="16" t="s">
        <v>130</v>
      </c>
      <c r="BE441" s="196">
        <f>IF(N441="základní",J441,0)</f>
        <v>0</v>
      </c>
      <c r="BF441" s="196">
        <f>IF(N441="snížená",J441,0)</f>
        <v>0</v>
      </c>
      <c r="BG441" s="196">
        <f>IF(N441="zákl. přenesená",J441,0)</f>
        <v>0</v>
      </c>
      <c r="BH441" s="196">
        <f>IF(N441="sníž. přenesená",J441,0)</f>
        <v>0</v>
      </c>
      <c r="BI441" s="196">
        <f>IF(N441="nulová",J441,0)</f>
        <v>0</v>
      </c>
      <c r="BJ441" s="16" t="s">
        <v>14</v>
      </c>
      <c r="BK441" s="196">
        <f>ROUND(I441*H441,2)</f>
        <v>0</v>
      </c>
      <c r="BL441" s="16" t="s">
        <v>129</v>
      </c>
      <c r="BM441" s="195" t="s">
        <v>1036</v>
      </c>
    </row>
    <row r="442" s="2" customFormat="1">
      <c r="A442" s="37"/>
      <c r="B442" s="38"/>
      <c r="C442" s="39"/>
      <c r="D442" s="197" t="s">
        <v>159</v>
      </c>
      <c r="E442" s="39"/>
      <c r="F442" s="198" t="s">
        <v>1027</v>
      </c>
      <c r="G442" s="39"/>
      <c r="H442" s="39"/>
      <c r="I442" s="199"/>
      <c r="J442" s="39"/>
      <c r="K442" s="39"/>
      <c r="L442" s="43"/>
      <c r="M442" s="200"/>
      <c r="N442" s="201"/>
      <c r="O442" s="83"/>
      <c r="P442" s="83"/>
      <c r="Q442" s="83"/>
      <c r="R442" s="83"/>
      <c r="S442" s="83"/>
      <c r="T442" s="84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16" t="s">
        <v>159</v>
      </c>
      <c r="AU442" s="16" t="s">
        <v>71</v>
      </c>
    </row>
    <row r="443" s="2" customFormat="1" ht="49.05" customHeight="1">
      <c r="A443" s="37"/>
      <c r="B443" s="38"/>
      <c r="C443" s="184" t="s">
        <v>1037</v>
      </c>
      <c r="D443" s="184" t="s">
        <v>124</v>
      </c>
      <c r="E443" s="185" t="s">
        <v>1038</v>
      </c>
      <c r="F443" s="186" t="s">
        <v>1039</v>
      </c>
      <c r="G443" s="187" t="s">
        <v>1035</v>
      </c>
      <c r="H443" s="188">
        <v>28</v>
      </c>
      <c r="I443" s="189"/>
      <c r="J443" s="190">
        <f>ROUND(I443*H443,2)</f>
        <v>0</v>
      </c>
      <c r="K443" s="186" t="s">
        <v>128</v>
      </c>
      <c r="L443" s="43"/>
      <c r="M443" s="191" t="s">
        <v>19</v>
      </c>
      <c r="N443" s="192" t="s">
        <v>42</v>
      </c>
      <c r="O443" s="83"/>
      <c r="P443" s="193">
        <f>O443*H443</f>
        <v>0</v>
      </c>
      <c r="Q443" s="193">
        <v>0</v>
      </c>
      <c r="R443" s="193">
        <f>Q443*H443</f>
        <v>0</v>
      </c>
      <c r="S443" s="193">
        <v>0</v>
      </c>
      <c r="T443" s="194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195" t="s">
        <v>129</v>
      </c>
      <c r="AT443" s="195" t="s">
        <v>124</v>
      </c>
      <c r="AU443" s="195" t="s">
        <v>71</v>
      </c>
      <c r="AY443" s="16" t="s">
        <v>130</v>
      </c>
      <c r="BE443" s="196">
        <f>IF(N443="základní",J443,0)</f>
        <v>0</v>
      </c>
      <c r="BF443" s="196">
        <f>IF(N443="snížená",J443,0)</f>
        <v>0</v>
      </c>
      <c r="BG443" s="196">
        <f>IF(N443="zákl. přenesená",J443,0)</f>
        <v>0</v>
      </c>
      <c r="BH443" s="196">
        <f>IF(N443="sníž. přenesená",J443,0)</f>
        <v>0</v>
      </c>
      <c r="BI443" s="196">
        <f>IF(N443="nulová",J443,0)</f>
        <v>0</v>
      </c>
      <c r="BJ443" s="16" t="s">
        <v>14</v>
      </c>
      <c r="BK443" s="196">
        <f>ROUND(I443*H443,2)</f>
        <v>0</v>
      </c>
      <c r="BL443" s="16" t="s">
        <v>129</v>
      </c>
      <c r="BM443" s="195" t="s">
        <v>1040</v>
      </c>
    </row>
    <row r="444" s="2" customFormat="1">
      <c r="A444" s="37"/>
      <c r="B444" s="38"/>
      <c r="C444" s="39"/>
      <c r="D444" s="197" t="s">
        <v>159</v>
      </c>
      <c r="E444" s="39"/>
      <c r="F444" s="198" t="s">
        <v>1027</v>
      </c>
      <c r="G444" s="39"/>
      <c r="H444" s="39"/>
      <c r="I444" s="199"/>
      <c r="J444" s="39"/>
      <c r="K444" s="39"/>
      <c r="L444" s="43"/>
      <c r="M444" s="200"/>
      <c r="N444" s="201"/>
      <c r="O444" s="83"/>
      <c r="P444" s="83"/>
      <c r="Q444" s="83"/>
      <c r="R444" s="83"/>
      <c r="S444" s="83"/>
      <c r="T444" s="84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T444" s="16" t="s">
        <v>159</v>
      </c>
      <c r="AU444" s="16" t="s">
        <v>71</v>
      </c>
    </row>
    <row r="445" s="2" customFormat="1" ht="44.25" customHeight="1">
      <c r="A445" s="37"/>
      <c r="B445" s="38"/>
      <c r="C445" s="184" t="s">
        <v>1041</v>
      </c>
      <c r="D445" s="184" t="s">
        <v>124</v>
      </c>
      <c r="E445" s="185" t="s">
        <v>1042</v>
      </c>
      <c r="F445" s="186" t="s">
        <v>1043</v>
      </c>
      <c r="G445" s="187" t="s">
        <v>1035</v>
      </c>
      <c r="H445" s="188">
        <v>12</v>
      </c>
      <c r="I445" s="189"/>
      <c r="J445" s="190">
        <f>ROUND(I445*H445,2)</f>
        <v>0</v>
      </c>
      <c r="K445" s="186" t="s">
        <v>128</v>
      </c>
      <c r="L445" s="43"/>
      <c r="M445" s="191" t="s">
        <v>19</v>
      </c>
      <c r="N445" s="192" t="s">
        <v>42</v>
      </c>
      <c r="O445" s="83"/>
      <c r="P445" s="193">
        <f>O445*H445</f>
        <v>0</v>
      </c>
      <c r="Q445" s="193">
        <v>0</v>
      </c>
      <c r="R445" s="193">
        <f>Q445*H445</f>
        <v>0</v>
      </c>
      <c r="S445" s="193">
        <v>0</v>
      </c>
      <c r="T445" s="194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95" t="s">
        <v>129</v>
      </c>
      <c r="AT445" s="195" t="s">
        <v>124</v>
      </c>
      <c r="AU445" s="195" t="s">
        <v>71</v>
      </c>
      <c r="AY445" s="16" t="s">
        <v>130</v>
      </c>
      <c r="BE445" s="196">
        <f>IF(N445="základní",J445,0)</f>
        <v>0</v>
      </c>
      <c r="BF445" s="196">
        <f>IF(N445="snížená",J445,0)</f>
        <v>0</v>
      </c>
      <c r="BG445" s="196">
        <f>IF(N445="zákl. přenesená",J445,0)</f>
        <v>0</v>
      </c>
      <c r="BH445" s="196">
        <f>IF(N445="sníž. přenesená",J445,0)</f>
        <v>0</v>
      </c>
      <c r="BI445" s="196">
        <f>IF(N445="nulová",J445,0)</f>
        <v>0</v>
      </c>
      <c r="BJ445" s="16" t="s">
        <v>14</v>
      </c>
      <c r="BK445" s="196">
        <f>ROUND(I445*H445,2)</f>
        <v>0</v>
      </c>
      <c r="BL445" s="16" t="s">
        <v>129</v>
      </c>
      <c r="BM445" s="195" t="s">
        <v>1044</v>
      </c>
    </row>
    <row r="446" s="2" customFormat="1" ht="44.25" customHeight="1">
      <c r="A446" s="37"/>
      <c r="B446" s="38"/>
      <c r="C446" s="184" t="s">
        <v>1045</v>
      </c>
      <c r="D446" s="184" t="s">
        <v>124</v>
      </c>
      <c r="E446" s="185" t="s">
        <v>1046</v>
      </c>
      <c r="F446" s="186" t="s">
        <v>1047</v>
      </c>
      <c r="G446" s="187" t="s">
        <v>1035</v>
      </c>
      <c r="H446" s="188">
        <v>12</v>
      </c>
      <c r="I446" s="189"/>
      <c r="J446" s="190">
        <f>ROUND(I446*H446,2)</f>
        <v>0</v>
      </c>
      <c r="K446" s="186" t="s">
        <v>128</v>
      </c>
      <c r="L446" s="43"/>
      <c r="M446" s="191" t="s">
        <v>19</v>
      </c>
      <c r="N446" s="192" t="s">
        <v>42</v>
      </c>
      <c r="O446" s="83"/>
      <c r="P446" s="193">
        <f>O446*H446</f>
        <v>0</v>
      </c>
      <c r="Q446" s="193">
        <v>0</v>
      </c>
      <c r="R446" s="193">
        <f>Q446*H446</f>
        <v>0</v>
      </c>
      <c r="S446" s="193">
        <v>0</v>
      </c>
      <c r="T446" s="194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195" t="s">
        <v>129</v>
      </c>
      <c r="AT446" s="195" t="s">
        <v>124</v>
      </c>
      <c r="AU446" s="195" t="s">
        <v>71</v>
      </c>
      <c r="AY446" s="16" t="s">
        <v>130</v>
      </c>
      <c r="BE446" s="196">
        <f>IF(N446="základní",J446,0)</f>
        <v>0</v>
      </c>
      <c r="BF446" s="196">
        <f>IF(N446="snížená",J446,0)</f>
        <v>0</v>
      </c>
      <c r="BG446" s="196">
        <f>IF(N446="zákl. přenesená",J446,0)</f>
        <v>0</v>
      </c>
      <c r="BH446" s="196">
        <f>IF(N446="sníž. přenesená",J446,0)</f>
        <v>0</v>
      </c>
      <c r="BI446" s="196">
        <f>IF(N446="nulová",J446,0)</f>
        <v>0</v>
      </c>
      <c r="BJ446" s="16" t="s">
        <v>14</v>
      </c>
      <c r="BK446" s="196">
        <f>ROUND(I446*H446,2)</f>
        <v>0</v>
      </c>
      <c r="BL446" s="16" t="s">
        <v>129</v>
      </c>
      <c r="BM446" s="195" t="s">
        <v>1048</v>
      </c>
    </row>
    <row r="447" s="2" customFormat="1" ht="49.05" customHeight="1">
      <c r="A447" s="37"/>
      <c r="B447" s="38"/>
      <c r="C447" s="184" t="s">
        <v>1049</v>
      </c>
      <c r="D447" s="184" t="s">
        <v>124</v>
      </c>
      <c r="E447" s="185" t="s">
        <v>1050</v>
      </c>
      <c r="F447" s="186" t="s">
        <v>1051</v>
      </c>
      <c r="G447" s="187" t="s">
        <v>1035</v>
      </c>
      <c r="H447" s="188">
        <v>8</v>
      </c>
      <c r="I447" s="189"/>
      <c r="J447" s="190">
        <f>ROUND(I447*H447,2)</f>
        <v>0</v>
      </c>
      <c r="K447" s="186" t="s">
        <v>128</v>
      </c>
      <c r="L447" s="43"/>
      <c r="M447" s="191" t="s">
        <v>19</v>
      </c>
      <c r="N447" s="192" t="s">
        <v>42</v>
      </c>
      <c r="O447" s="83"/>
      <c r="P447" s="193">
        <f>O447*H447</f>
        <v>0</v>
      </c>
      <c r="Q447" s="193">
        <v>0</v>
      </c>
      <c r="R447" s="193">
        <f>Q447*H447</f>
        <v>0</v>
      </c>
      <c r="S447" s="193">
        <v>0</v>
      </c>
      <c r="T447" s="194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195" t="s">
        <v>129</v>
      </c>
      <c r="AT447" s="195" t="s">
        <v>124</v>
      </c>
      <c r="AU447" s="195" t="s">
        <v>71</v>
      </c>
      <c r="AY447" s="16" t="s">
        <v>130</v>
      </c>
      <c r="BE447" s="196">
        <f>IF(N447="základní",J447,0)</f>
        <v>0</v>
      </c>
      <c r="BF447" s="196">
        <f>IF(N447="snížená",J447,0)</f>
        <v>0</v>
      </c>
      <c r="BG447" s="196">
        <f>IF(N447="zákl. přenesená",J447,0)</f>
        <v>0</v>
      </c>
      <c r="BH447" s="196">
        <f>IF(N447="sníž. přenesená",J447,0)</f>
        <v>0</v>
      </c>
      <c r="BI447" s="196">
        <f>IF(N447="nulová",J447,0)</f>
        <v>0</v>
      </c>
      <c r="BJ447" s="16" t="s">
        <v>14</v>
      </c>
      <c r="BK447" s="196">
        <f>ROUND(I447*H447,2)</f>
        <v>0</v>
      </c>
      <c r="BL447" s="16" t="s">
        <v>129</v>
      </c>
      <c r="BM447" s="195" t="s">
        <v>1052</v>
      </c>
    </row>
    <row r="448" s="2" customFormat="1" ht="44.25" customHeight="1">
      <c r="A448" s="37"/>
      <c r="B448" s="38"/>
      <c r="C448" s="184" t="s">
        <v>1053</v>
      </c>
      <c r="D448" s="184" t="s">
        <v>124</v>
      </c>
      <c r="E448" s="185" t="s">
        <v>1054</v>
      </c>
      <c r="F448" s="186" t="s">
        <v>1055</v>
      </c>
      <c r="G448" s="187" t="s">
        <v>1035</v>
      </c>
      <c r="H448" s="188">
        <v>4</v>
      </c>
      <c r="I448" s="189"/>
      <c r="J448" s="190">
        <f>ROUND(I448*H448,2)</f>
        <v>0</v>
      </c>
      <c r="K448" s="186" t="s">
        <v>128</v>
      </c>
      <c r="L448" s="43"/>
      <c r="M448" s="191" t="s">
        <v>19</v>
      </c>
      <c r="N448" s="192" t="s">
        <v>42</v>
      </c>
      <c r="O448" s="83"/>
      <c r="P448" s="193">
        <f>O448*H448</f>
        <v>0</v>
      </c>
      <c r="Q448" s="193">
        <v>0</v>
      </c>
      <c r="R448" s="193">
        <f>Q448*H448</f>
        <v>0</v>
      </c>
      <c r="S448" s="193">
        <v>0</v>
      </c>
      <c r="T448" s="194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195" t="s">
        <v>129</v>
      </c>
      <c r="AT448" s="195" t="s">
        <v>124</v>
      </c>
      <c r="AU448" s="195" t="s">
        <v>71</v>
      </c>
      <c r="AY448" s="16" t="s">
        <v>130</v>
      </c>
      <c r="BE448" s="196">
        <f>IF(N448="základní",J448,0)</f>
        <v>0</v>
      </c>
      <c r="BF448" s="196">
        <f>IF(N448="snížená",J448,0)</f>
        <v>0</v>
      </c>
      <c r="BG448" s="196">
        <f>IF(N448="zákl. přenesená",J448,0)</f>
        <v>0</v>
      </c>
      <c r="BH448" s="196">
        <f>IF(N448="sníž. přenesená",J448,0)</f>
        <v>0</v>
      </c>
      <c r="BI448" s="196">
        <f>IF(N448="nulová",J448,0)</f>
        <v>0</v>
      </c>
      <c r="BJ448" s="16" t="s">
        <v>14</v>
      </c>
      <c r="BK448" s="196">
        <f>ROUND(I448*H448,2)</f>
        <v>0</v>
      </c>
      <c r="BL448" s="16" t="s">
        <v>129</v>
      </c>
      <c r="BM448" s="195" t="s">
        <v>1056</v>
      </c>
    </row>
    <row r="449" s="2" customFormat="1" ht="44.25" customHeight="1">
      <c r="A449" s="37"/>
      <c r="B449" s="38"/>
      <c r="C449" s="184" t="s">
        <v>1057</v>
      </c>
      <c r="D449" s="184" t="s">
        <v>124</v>
      </c>
      <c r="E449" s="185" t="s">
        <v>1058</v>
      </c>
      <c r="F449" s="186" t="s">
        <v>1059</v>
      </c>
      <c r="G449" s="187" t="s">
        <v>1035</v>
      </c>
      <c r="H449" s="188">
        <v>4</v>
      </c>
      <c r="I449" s="189"/>
      <c r="J449" s="190">
        <f>ROUND(I449*H449,2)</f>
        <v>0</v>
      </c>
      <c r="K449" s="186" t="s">
        <v>128</v>
      </c>
      <c r="L449" s="43"/>
      <c r="M449" s="191" t="s">
        <v>19</v>
      </c>
      <c r="N449" s="192" t="s">
        <v>42</v>
      </c>
      <c r="O449" s="83"/>
      <c r="P449" s="193">
        <f>O449*H449</f>
        <v>0</v>
      </c>
      <c r="Q449" s="193">
        <v>0</v>
      </c>
      <c r="R449" s="193">
        <f>Q449*H449</f>
        <v>0</v>
      </c>
      <c r="S449" s="193">
        <v>0</v>
      </c>
      <c r="T449" s="194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195" t="s">
        <v>129</v>
      </c>
      <c r="AT449" s="195" t="s">
        <v>124</v>
      </c>
      <c r="AU449" s="195" t="s">
        <v>71</v>
      </c>
      <c r="AY449" s="16" t="s">
        <v>130</v>
      </c>
      <c r="BE449" s="196">
        <f>IF(N449="základní",J449,0)</f>
        <v>0</v>
      </c>
      <c r="BF449" s="196">
        <f>IF(N449="snížená",J449,0)</f>
        <v>0</v>
      </c>
      <c r="BG449" s="196">
        <f>IF(N449="zákl. přenesená",J449,0)</f>
        <v>0</v>
      </c>
      <c r="BH449" s="196">
        <f>IF(N449="sníž. přenesená",J449,0)</f>
        <v>0</v>
      </c>
      <c r="BI449" s="196">
        <f>IF(N449="nulová",J449,0)</f>
        <v>0</v>
      </c>
      <c r="BJ449" s="16" t="s">
        <v>14</v>
      </c>
      <c r="BK449" s="196">
        <f>ROUND(I449*H449,2)</f>
        <v>0</v>
      </c>
      <c r="BL449" s="16" t="s">
        <v>129</v>
      </c>
      <c r="BM449" s="195" t="s">
        <v>1060</v>
      </c>
    </row>
    <row r="450" s="2" customFormat="1" ht="49.05" customHeight="1">
      <c r="A450" s="37"/>
      <c r="B450" s="38"/>
      <c r="C450" s="184" t="s">
        <v>1061</v>
      </c>
      <c r="D450" s="184" t="s">
        <v>124</v>
      </c>
      <c r="E450" s="185" t="s">
        <v>1062</v>
      </c>
      <c r="F450" s="186" t="s">
        <v>1063</v>
      </c>
      <c r="G450" s="187" t="s">
        <v>134</v>
      </c>
      <c r="H450" s="188">
        <v>60</v>
      </c>
      <c r="I450" s="189"/>
      <c r="J450" s="190">
        <f>ROUND(I450*H450,2)</f>
        <v>0</v>
      </c>
      <c r="K450" s="186" t="s">
        <v>128</v>
      </c>
      <c r="L450" s="43"/>
      <c r="M450" s="191" t="s">
        <v>19</v>
      </c>
      <c r="N450" s="192" t="s">
        <v>42</v>
      </c>
      <c r="O450" s="83"/>
      <c r="P450" s="193">
        <f>O450*H450</f>
        <v>0</v>
      </c>
      <c r="Q450" s="193">
        <v>0</v>
      </c>
      <c r="R450" s="193">
        <f>Q450*H450</f>
        <v>0</v>
      </c>
      <c r="S450" s="193">
        <v>0</v>
      </c>
      <c r="T450" s="194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195" t="s">
        <v>129</v>
      </c>
      <c r="AT450" s="195" t="s">
        <v>124</v>
      </c>
      <c r="AU450" s="195" t="s">
        <v>71</v>
      </c>
      <c r="AY450" s="16" t="s">
        <v>130</v>
      </c>
      <c r="BE450" s="196">
        <f>IF(N450="základní",J450,0)</f>
        <v>0</v>
      </c>
      <c r="BF450" s="196">
        <f>IF(N450="snížená",J450,0)</f>
        <v>0</v>
      </c>
      <c r="BG450" s="196">
        <f>IF(N450="zákl. přenesená",J450,0)</f>
        <v>0</v>
      </c>
      <c r="BH450" s="196">
        <f>IF(N450="sníž. přenesená",J450,0)</f>
        <v>0</v>
      </c>
      <c r="BI450" s="196">
        <f>IF(N450="nulová",J450,0)</f>
        <v>0</v>
      </c>
      <c r="BJ450" s="16" t="s">
        <v>14</v>
      </c>
      <c r="BK450" s="196">
        <f>ROUND(I450*H450,2)</f>
        <v>0</v>
      </c>
      <c r="BL450" s="16" t="s">
        <v>129</v>
      </c>
      <c r="BM450" s="195" t="s">
        <v>1064</v>
      </c>
    </row>
    <row r="451" s="2" customFormat="1">
      <c r="A451" s="37"/>
      <c r="B451" s="38"/>
      <c r="C451" s="39"/>
      <c r="D451" s="197" t="s">
        <v>159</v>
      </c>
      <c r="E451" s="39"/>
      <c r="F451" s="198" t="s">
        <v>1065</v>
      </c>
      <c r="G451" s="39"/>
      <c r="H451" s="39"/>
      <c r="I451" s="199"/>
      <c r="J451" s="39"/>
      <c r="K451" s="39"/>
      <c r="L451" s="43"/>
      <c r="M451" s="200"/>
      <c r="N451" s="201"/>
      <c r="O451" s="83"/>
      <c r="P451" s="83"/>
      <c r="Q451" s="83"/>
      <c r="R451" s="83"/>
      <c r="S451" s="83"/>
      <c r="T451" s="84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T451" s="16" t="s">
        <v>159</v>
      </c>
      <c r="AU451" s="16" t="s">
        <v>71</v>
      </c>
    </row>
    <row r="452" s="2" customFormat="1" ht="49.05" customHeight="1">
      <c r="A452" s="37"/>
      <c r="B452" s="38"/>
      <c r="C452" s="184" t="s">
        <v>1066</v>
      </c>
      <c r="D452" s="184" t="s">
        <v>124</v>
      </c>
      <c r="E452" s="185" t="s">
        <v>1067</v>
      </c>
      <c r="F452" s="186" t="s">
        <v>1068</v>
      </c>
      <c r="G452" s="187" t="s">
        <v>134</v>
      </c>
      <c r="H452" s="188">
        <v>200</v>
      </c>
      <c r="I452" s="189"/>
      <c r="J452" s="190">
        <f>ROUND(I452*H452,2)</f>
        <v>0</v>
      </c>
      <c r="K452" s="186" t="s">
        <v>128</v>
      </c>
      <c r="L452" s="43"/>
      <c r="M452" s="191" t="s">
        <v>19</v>
      </c>
      <c r="N452" s="192" t="s">
        <v>42</v>
      </c>
      <c r="O452" s="83"/>
      <c r="P452" s="193">
        <f>O452*H452</f>
        <v>0</v>
      </c>
      <c r="Q452" s="193">
        <v>0</v>
      </c>
      <c r="R452" s="193">
        <f>Q452*H452</f>
        <v>0</v>
      </c>
      <c r="S452" s="193">
        <v>0</v>
      </c>
      <c r="T452" s="194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195" t="s">
        <v>129</v>
      </c>
      <c r="AT452" s="195" t="s">
        <v>124</v>
      </c>
      <c r="AU452" s="195" t="s">
        <v>71</v>
      </c>
      <c r="AY452" s="16" t="s">
        <v>130</v>
      </c>
      <c r="BE452" s="196">
        <f>IF(N452="základní",J452,0)</f>
        <v>0</v>
      </c>
      <c r="BF452" s="196">
        <f>IF(N452="snížená",J452,0)</f>
        <v>0</v>
      </c>
      <c r="BG452" s="196">
        <f>IF(N452="zákl. přenesená",J452,0)</f>
        <v>0</v>
      </c>
      <c r="BH452" s="196">
        <f>IF(N452="sníž. přenesená",J452,0)</f>
        <v>0</v>
      </c>
      <c r="BI452" s="196">
        <f>IF(N452="nulová",J452,0)</f>
        <v>0</v>
      </c>
      <c r="BJ452" s="16" t="s">
        <v>14</v>
      </c>
      <c r="BK452" s="196">
        <f>ROUND(I452*H452,2)</f>
        <v>0</v>
      </c>
      <c r="BL452" s="16" t="s">
        <v>129</v>
      </c>
      <c r="BM452" s="195" t="s">
        <v>1069</v>
      </c>
    </row>
    <row r="453" s="2" customFormat="1">
      <c r="A453" s="37"/>
      <c r="B453" s="38"/>
      <c r="C453" s="39"/>
      <c r="D453" s="197" t="s">
        <v>159</v>
      </c>
      <c r="E453" s="39"/>
      <c r="F453" s="198" t="s">
        <v>1065</v>
      </c>
      <c r="G453" s="39"/>
      <c r="H453" s="39"/>
      <c r="I453" s="199"/>
      <c r="J453" s="39"/>
      <c r="K453" s="39"/>
      <c r="L453" s="43"/>
      <c r="M453" s="200"/>
      <c r="N453" s="201"/>
      <c r="O453" s="83"/>
      <c r="P453" s="83"/>
      <c r="Q453" s="83"/>
      <c r="R453" s="83"/>
      <c r="S453" s="83"/>
      <c r="T453" s="84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T453" s="16" t="s">
        <v>159</v>
      </c>
      <c r="AU453" s="16" t="s">
        <v>71</v>
      </c>
    </row>
    <row r="454" s="2" customFormat="1" ht="37.8" customHeight="1">
      <c r="A454" s="37"/>
      <c r="B454" s="38"/>
      <c r="C454" s="184" t="s">
        <v>1070</v>
      </c>
      <c r="D454" s="184" t="s">
        <v>124</v>
      </c>
      <c r="E454" s="185" t="s">
        <v>1071</v>
      </c>
      <c r="F454" s="186" t="s">
        <v>1072</v>
      </c>
      <c r="G454" s="187" t="s">
        <v>134</v>
      </c>
      <c r="H454" s="188">
        <v>200</v>
      </c>
      <c r="I454" s="189"/>
      <c r="J454" s="190">
        <f>ROUND(I454*H454,2)</f>
        <v>0</v>
      </c>
      <c r="K454" s="186" t="s">
        <v>128</v>
      </c>
      <c r="L454" s="43"/>
      <c r="M454" s="191" t="s">
        <v>19</v>
      </c>
      <c r="N454" s="192" t="s">
        <v>42</v>
      </c>
      <c r="O454" s="83"/>
      <c r="P454" s="193">
        <f>O454*H454</f>
        <v>0</v>
      </c>
      <c r="Q454" s="193">
        <v>0</v>
      </c>
      <c r="R454" s="193">
        <f>Q454*H454</f>
        <v>0</v>
      </c>
      <c r="S454" s="193">
        <v>0</v>
      </c>
      <c r="T454" s="194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195" t="s">
        <v>129</v>
      </c>
      <c r="AT454" s="195" t="s">
        <v>124</v>
      </c>
      <c r="AU454" s="195" t="s">
        <v>71</v>
      </c>
      <c r="AY454" s="16" t="s">
        <v>130</v>
      </c>
      <c r="BE454" s="196">
        <f>IF(N454="základní",J454,0)</f>
        <v>0</v>
      </c>
      <c r="BF454" s="196">
        <f>IF(N454="snížená",J454,0)</f>
        <v>0</v>
      </c>
      <c r="BG454" s="196">
        <f>IF(N454="zákl. přenesená",J454,0)</f>
        <v>0</v>
      </c>
      <c r="BH454" s="196">
        <f>IF(N454="sníž. přenesená",J454,0)</f>
        <v>0</v>
      </c>
      <c r="BI454" s="196">
        <f>IF(N454="nulová",J454,0)</f>
        <v>0</v>
      </c>
      <c r="BJ454" s="16" t="s">
        <v>14</v>
      </c>
      <c r="BK454" s="196">
        <f>ROUND(I454*H454,2)</f>
        <v>0</v>
      </c>
      <c r="BL454" s="16" t="s">
        <v>129</v>
      </c>
      <c r="BM454" s="195" t="s">
        <v>1073</v>
      </c>
    </row>
    <row r="455" s="2" customFormat="1" ht="37.8" customHeight="1">
      <c r="A455" s="37"/>
      <c r="B455" s="38"/>
      <c r="C455" s="184" t="s">
        <v>1074</v>
      </c>
      <c r="D455" s="184" t="s">
        <v>124</v>
      </c>
      <c r="E455" s="185" t="s">
        <v>1075</v>
      </c>
      <c r="F455" s="186" t="s">
        <v>1076</v>
      </c>
      <c r="G455" s="187" t="s">
        <v>729</v>
      </c>
      <c r="H455" s="188">
        <v>100</v>
      </c>
      <c r="I455" s="189"/>
      <c r="J455" s="190">
        <f>ROUND(I455*H455,2)</f>
        <v>0</v>
      </c>
      <c r="K455" s="186" t="s">
        <v>128</v>
      </c>
      <c r="L455" s="43"/>
      <c r="M455" s="191" t="s">
        <v>19</v>
      </c>
      <c r="N455" s="192" t="s">
        <v>42</v>
      </c>
      <c r="O455" s="83"/>
      <c r="P455" s="193">
        <f>O455*H455</f>
        <v>0</v>
      </c>
      <c r="Q455" s="193">
        <v>0</v>
      </c>
      <c r="R455" s="193">
        <f>Q455*H455</f>
        <v>0</v>
      </c>
      <c r="S455" s="193">
        <v>0</v>
      </c>
      <c r="T455" s="194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195" t="s">
        <v>129</v>
      </c>
      <c r="AT455" s="195" t="s">
        <v>124</v>
      </c>
      <c r="AU455" s="195" t="s">
        <v>71</v>
      </c>
      <c r="AY455" s="16" t="s">
        <v>130</v>
      </c>
      <c r="BE455" s="196">
        <f>IF(N455="základní",J455,0)</f>
        <v>0</v>
      </c>
      <c r="BF455" s="196">
        <f>IF(N455="snížená",J455,0)</f>
        <v>0</v>
      </c>
      <c r="BG455" s="196">
        <f>IF(N455="zákl. přenesená",J455,0)</f>
        <v>0</v>
      </c>
      <c r="BH455" s="196">
        <f>IF(N455="sníž. přenesená",J455,0)</f>
        <v>0</v>
      </c>
      <c r="BI455" s="196">
        <f>IF(N455="nulová",J455,0)</f>
        <v>0</v>
      </c>
      <c r="BJ455" s="16" t="s">
        <v>14</v>
      </c>
      <c r="BK455" s="196">
        <f>ROUND(I455*H455,2)</f>
        <v>0</v>
      </c>
      <c r="BL455" s="16" t="s">
        <v>129</v>
      </c>
      <c r="BM455" s="195" t="s">
        <v>1077</v>
      </c>
    </row>
    <row r="456" s="2" customFormat="1" ht="44.25" customHeight="1">
      <c r="A456" s="37"/>
      <c r="B456" s="38"/>
      <c r="C456" s="184" t="s">
        <v>1078</v>
      </c>
      <c r="D456" s="184" t="s">
        <v>124</v>
      </c>
      <c r="E456" s="185" t="s">
        <v>1079</v>
      </c>
      <c r="F456" s="186" t="s">
        <v>1080</v>
      </c>
      <c r="G456" s="187" t="s">
        <v>729</v>
      </c>
      <c r="H456" s="188">
        <v>100</v>
      </c>
      <c r="I456" s="189"/>
      <c r="J456" s="190">
        <f>ROUND(I456*H456,2)</f>
        <v>0</v>
      </c>
      <c r="K456" s="186" t="s">
        <v>128</v>
      </c>
      <c r="L456" s="43"/>
      <c r="M456" s="191" t="s">
        <v>19</v>
      </c>
      <c r="N456" s="192" t="s">
        <v>42</v>
      </c>
      <c r="O456" s="83"/>
      <c r="P456" s="193">
        <f>O456*H456</f>
        <v>0</v>
      </c>
      <c r="Q456" s="193">
        <v>0</v>
      </c>
      <c r="R456" s="193">
        <f>Q456*H456</f>
        <v>0</v>
      </c>
      <c r="S456" s="193">
        <v>0</v>
      </c>
      <c r="T456" s="194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195" t="s">
        <v>129</v>
      </c>
      <c r="AT456" s="195" t="s">
        <v>124</v>
      </c>
      <c r="AU456" s="195" t="s">
        <v>71</v>
      </c>
      <c r="AY456" s="16" t="s">
        <v>130</v>
      </c>
      <c r="BE456" s="196">
        <f>IF(N456="základní",J456,0)</f>
        <v>0</v>
      </c>
      <c r="BF456" s="196">
        <f>IF(N456="snížená",J456,0)</f>
        <v>0</v>
      </c>
      <c r="BG456" s="196">
        <f>IF(N456="zákl. přenesená",J456,0)</f>
        <v>0</v>
      </c>
      <c r="BH456" s="196">
        <f>IF(N456="sníž. přenesená",J456,0)</f>
        <v>0</v>
      </c>
      <c r="BI456" s="196">
        <f>IF(N456="nulová",J456,0)</f>
        <v>0</v>
      </c>
      <c r="BJ456" s="16" t="s">
        <v>14</v>
      </c>
      <c r="BK456" s="196">
        <f>ROUND(I456*H456,2)</f>
        <v>0</v>
      </c>
      <c r="BL456" s="16" t="s">
        <v>129</v>
      </c>
      <c r="BM456" s="195" t="s">
        <v>1081</v>
      </c>
    </row>
    <row r="457" s="2" customFormat="1" ht="37.8" customHeight="1">
      <c r="A457" s="37"/>
      <c r="B457" s="38"/>
      <c r="C457" s="184" t="s">
        <v>1082</v>
      </c>
      <c r="D457" s="184" t="s">
        <v>124</v>
      </c>
      <c r="E457" s="185" t="s">
        <v>1083</v>
      </c>
      <c r="F457" s="186" t="s">
        <v>1084</v>
      </c>
      <c r="G457" s="187" t="s">
        <v>134</v>
      </c>
      <c r="H457" s="188">
        <v>40</v>
      </c>
      <c r="I457" s="189"/>
      <c r="J457" s="190">
        <f>ROUND(I457*H457,2)</f>
        <v>0</v>
      </c>
      <c r="K457" s="186" t="s">
        <v>128</v>
      </c>
      <c r="L457" s="43"/>
      <c r="M457" s="191" t="s">
        <v>19</v>
      </c>
      <c r="N457" s="192" t="s">
        <v>42</v>
      </c>
      <c r="O457" s="83"/>
      <c r="P457" s="193">
        <f>O457*H457</f>
        <v>0</v>
      </c>
      <c r="Q457" s="193">
        <v>0</v>
      </c>
      <c r="R457" s="193">
        <f>Q457*H457</f>
        <v>0</v>
      </c>
      <c r="S457" s="193">
        <v>0</v>
      </c>
      <c r="T457" s="194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195" t="s">
        <v>129</v>
      </c>
      <c r="AT457" s="195" t="s">
        <v>124</v>
      </c>
      <c r="AU457" s="195" t="s">
        <v>71</v>
      </c>
      <c r="AY457" s="16" t="s">
        <v>130</v>
      </c>
      <c r="BE457" s="196">
        <f>IF(N457="základní",J457,0)</f>
        <v>0</v>
      </c>
      <c r="BF457" s="196">
        <f>IF(N457="snížená",J457,0)</f>
        <v>0</v>
      </c>
      <c r="BG457" s="196">
        <f>IF(N457="zákl. přenesená",J457,0)</f>
        <v>0</v>
      </c>
      <c r="BH457" s="196">
        <f>IF(N457="sníž. přenesená",J457,0)</f>
        <v>0</v>
      </c>
      <c r="BI457" s="196">
        <f>IF(N457="nulová",J457,0)</f>
        <v>0</v>
      </c>
      <c r="BJ457" s="16" t="s">
        <v>14</v>
      </c>
      <c r="BK457" s="196">
        <f>ROUND(I457*H457,2)</f>
        <v>0</v>
      </c>
      <c r="BL457" s="16" t="s">
        <v>129</v>
      </c>
      <c r="BM457" s="195" t="s">
        <v>1085</v>
      </c>
    </row>
    <row r="458" s="2" customFormat="1" ht="44.25" customHeight="1">
      <c r="A458" s="37"/>
      <c r="B458" s="38"/>
      <c r="C458" s="184" t="s">
        <v>1086</v>
      </c>
      <c r="D458" s="184" t="s">
        <v>124</v>
      </c>
      <c r="E458" s="185" t="s">
        <v>1087</v>
      </c>
      <c r="F458" s="186" t="s">
        <v>1088</v>
      </c>
      <c r="G458" s="187" t="s">
        <v>729</v>
      </c>
      <c r="H458" s="188">
        <v>40</v>
      </c>
      <c r="I458" s="189"/>
      <c r="J458" s="190">
        <f>ROUND(I458*H458,2)</f>
        <v>0</v>
      </c>
      <c r="K458" s="186" t="s">
        <v>128</v>
      </c>
      <c r="L458" s="43"/>
      <c r="M458" s="191" t="s">
        <v>19</v>
      </c>
      <c r="N458" s="192" t="s">
        <v>42</v>
      </c>
      <c r="O458" s="83"/>
      <c r="P458" s="193">
        <f>O458*H458</f>
        <v>0</v>
      </c>
      <c r="Q458" s="193">
        <v>0</v>
      </c>
      <c r="R458" s="193">
        <f>Q458*H458</f>
        <v>0</v>
      </c>
      <c r="S458" s="193">
        <v>0</v>
      </c>
      <c r="T458" s="194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195" t="s">
        <v>129</v>
      </c>
      <c r="AT458" s="195" t="s">
        <v>124</v>
      </c>
      <c r="AU458" s="195" t="s">
        <v>71</v>
      </c>
      <c r="AY458" s="16" t="s">
        <v>130</v>
      </c>
      <c r="BE458" s="196">
        <f>IF(N458="základní",J458,0)</f>
        <v>0</v>
      </c>
      <c r="BF458" s="196">
        <f>IF(N458="snížená",J458,0)</f>
        <v>0</v>
      </c>
      <c r="BG458" s="196">
        <f>IF(N458="zákl. přenesená",J458,0)</f>
        <v>0</v>
      </c>
      <c r="BH458" s="196">
        <f>IF(N458="sníž. přenesená",J458,0)</f>
        <v>0</v>
      </c>
      <c r="BI458" s="196">
        <f>IF(N458="nulová",J458,0)</f>
        <v>0</v>
      </c>
      <c r="BJ458" s="16" t="s">
        <v>14</v>
      </c>
      <c r="BK458" s="196">
        <f>ROUND(I458*H458,2)</f>
        <v>0</v>
      </c>
      <c r="BL458" s="16" t="s">
        <v>129</v>
      </c>
      <c r="BM458" s="195" t="s">
        <v>1089</v>
      </c>
    </row>
    <row r="459" s="2" customFormat="1" ht="44.25" customHeight="1">
      <c r="A459" s="37"/>
      <c r="B459" s="38"/>
      <c r="C459" s="184" t="s">
        <v>1090</v>
      </c>
      <c r="D459" s="184" t="s">
        <v>124</v>
      </c>
      <c r="E459" s="185" t="s">
        <v>1091</v>
      </c>
      <c r="F459" s="186" t="s">
        <v>1092</v>
      </c>
      <c r="G459" s="187" t="s">
        <v>729</v>
      </c>
      <c r="H459" s="188">
        <v>20</v>
      </c>
      <c r="I459" s="189"/>
      <c r="J459" s="190">
        <f>ROUND(I459*H459,2)</f>
        <v>0</v>
      </c>
      <c r="K459" s="186" t="s">
        <v>128</v>
      </c>
      <c r="L459" s="43"/>
      <c r="M459" s="191" t="s">
        <v>19</v>
      </c>
      <c r="N459" s="192" t="s">
        <v>42</v>
      </c>
      <c r="O459" s="83"/>
      <c r="P459" s="193">
        <f>O459*H459</f>
        <v>0</v>
      </c>
      <c r="Q459" s="193">
        <v>0</v>
      </c>
      <c r="R459" s="193">
        <f>Q459*H459</f>
        <v>0</v>
      </c>
      <c r="S459" s="193">
        <v>0</v>
      </c>
      <c r="T459" s="194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195" t="s">
        <v>129</v>
      </c>
      <c r="AT459" s="195" t="s">
        <v>124</v>
      </c>
      <c r="AU459" s="195" t="s">
        <v>71</v>
      </c>
      <c r="AY459" s="16" t="s">
        <v>130</v>
      </c>
      <c r="BE459" s="196">
        <f>IF(N459="základní",J459,0)</f>
        <v>0</v>
      </c>
      <c r="BF459" s="196">
        <f>IF(N459="snížená",J459,0)</f>
        <v>0</v>
      </c>
      <c r="BG459" s="196">
        <f>IF(N459="zákl. přenesená",J459,0)</f>
        <v>0</v>
      </c>
      <c r="BH459" s="196">
        <f>IF(N459="sníž. přenesená",J459,0)</f>
        <v>0</v>
      </c>
      <c r="BI459" s="196">
        <f>IF(N459="nulová",J459,0)</f>
        <v>0</v>
      </c>
      <c r="BJ459" s="16" t="s">
        <v>14</v>
      </c>
      <c r="BK459" s="196">
        <f>ROUND(I459*H459,2)</f>
        <v>0</v>
      </c>
      <c r="BL459" s="16" t="s">
        <v>129</v>
      </c>
      <c r="BM459" s="195" t="s">
        <v>1093</v>
      </c>
    </row>
    <row r="460" s="2" customFormat="1" ht="49.05" customHeight="1">
      <c r="A460" s="37"/>
      <c r="B460" s="38"/>
      <c r="C460" s="184" t="s">
        <v>1094</v>
      </c>
      <c r="D460" s="184" t="s">
        <v>124</v>
      </c>
      <c r="E460" s="185" t="s">
        <v>1095</v>
      </c>
      <c r="F460" s="186" t="s">
        <v>1096</v>
      </c>
      <c r="G460" s="187" t="s">
        <v>729</v>
      </c>
      <c r="H460" s="188">
        <v>20</v>
      </c>
      <c r="I460" s="189"/>
      <c r="J460" s="190">
        <f>ROUND(I460*H460,2)</f>
        <v>0</v>
      </c>
      <c r="K460" s="186" t="s">
        <v>128</v>
      </c>
      <c r="L460" s="43"/>
      <c r="M460" s="191" t="s">
        <v>19</v>
      </c>
      <c r="N460" s="192" t="s">
        <v>42</v>
      </c>
      <c r="O460" s="83"/>
      <c r="P460" s="193">
        <f>O460*H460</f>
        <v>0</v>
      </c>
      <c r="Q460" s="193">
        <v>0</v>
      </c>
      <c r="R460" s="193">
        <f>Q460*H460</f>
        <v>0</v>
      </c>
      <c r="S460" s="193">
        <v>0</v>
      </c>
      <c r="T460" s="194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95" t="s">
        <v>129</v>
      </c>
      <c r="AT460" s="195" t="s">
        <v>124</v>
      </c>
      <c r="AU460" s="195" t="s">
        <v>71</v>
      </c>
      <c r="AY460" s="16" t="s">
        <v>130</v>
      </c>
      <c r="BE460" s="196">
        <f>IF(N460="základní",J460,0)</f>
        <v>0</v>
      </c>
      <c r="BF460" s="196">
        <f>IF(N460="snížená",J460,0)</f>
        <v>0</v>
      </c>
      <c r="BG460" s="196">
        <f>IF(N460="zákl. přenesená",J460,0)</f>
        <v>0</v>
      </c>
      <c r="BH460" s="196">
        <f>IF(N460="sníž. přenesená",J460,0)</f>
        <v>0</v>
      </c>
      <c r="BI460" s="196">
        <f>IF(N460="nulová",J460,0)</f>
        <v>0</v>
      </c>
      <c r="BJ460" s="16" t="s">
        <v>14</v>
      </c>
      <c r="BK460" s="196">
        <f>ROUND(I460*H460,2)</f>
        <v>0</v>
      </c>
      <c r="BL460" s="16" t="s">
        <v>129</v>
      </c>
      <c r="BM460" s="195" t="s">
        <v>1097</v>
      </c>
    </row>
    <row r="461" s="2" customFormat="1" ht="37.8" customHeight="1">
      <c r="A461" s="37"/>
      <c r="B461" s="38"/>
      <c r="C461" s="184" t="s">
        <v>1098</v>
      </c>
      <c r="D461" s="184" t="s">
        <v>124</v>
      </c>
      <c r="E461" s="185" t="s">
        <v>1099</v>
      </c>
      <c r="F461" s="186" t="s">
        <v>1100</v>
      </c>
      <c r="G461" s="187" t="s">
        <v>134</v>
      </c>
      <c r="H461" s="188">
        <v>400</v>
      </c>
      <c r="I461" s="189"/>
      <c r="J461" s="190">
        <f>ROUND(I461*H461,2)</f>
        <v>0</v>
      </c>
      <c r="K461" s="186" t="s">
        <v>128</v>
      </c>
      <c r="L461" s="43"/>
      <c r="M461" s="191" t="s">
        <v>19</v>
      </c>
      <c r="N461" s="192" t="s">
        <v>42</v>
      </c>
      <c r="O461" s="83"/>
      <c r="P461" s="193">
        <f>O461*H461</f>
        <v>0</v>
      </c>
      <c r="Q461" s="193">
        <v>0</v>
      </c>
      <c r="R461" s="193">
        <f>Q461*H461</f>
        <v>0</v>
      </c>
      <c r="S461" s="193">
        <v>0</v>
      </c>
      <c r="T461" s="194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195" t="s">
        <v>129</v>
      </c>
      <c r="AT461" s="195" t="s">
        <v>124</v>
      </c>
      <c r="AU461" s="195" t="s">
        <v>71</v>
      </c>
      <c r="AY461" s="16" t="s">
        <v>130</v>
      </c>
      <c r="BE461" s="196">
        <f>IF(N461="základní",J461,0)</f>
        <v>0</v>
      </c>
      <c r="BF461" s="196">
        <f>IF(N461="snížená",J461,0)</f>
        <v>0</v>
      </c>
      <c r="BG461" s="196">
        <f>IF(N461="zákl. přenesená",J461,0)</f>
        <v>0</v>
      </c>
      <c r="BH461" s="196">
        <f>IF(N461="sníž. přenesená",J461,0)</f>
        <v>0</v>
      </c>
      <c r="BI461" s="196">
        <f>IF(N461="nulová",J461,0)</f>
        <v>0</v>
      </c>
      <c r="BJ461" s="16" t="s">
        <v>14</v>
      </c>
      <c r="BK461" s="196">
        <f>ROUND(I461*H461,2)</f>
        <v>0</v>
      </c>
      <c r="BL461" s="16" t="s">
        <v>129</v>
      </c>
      <c r="BM461" s="195" t="s">
        <v>1101</v>
      </c>
    </row>
    <row r="462" s="2" customFormat="1" ht="37.8" customHeight="1">
      <c r="A462" s="37"/>
      <c r="B462" s="38"/>
      <c r="C462" s="184" t="s">
        <v>1102</v>
      </c>
      <c r="D462" s="184" t="s">
        <v>124</v>
      </c>
      <c r="E462" s="185" t="s">
        <v>1103</v>
      </c>
      <c r="F462" s="186" t="s">
        <v>1104</v>
      </c>
      <c r="G462" s="187" t="s">
        <v>134</v>
      </c>
      <c r="H462" s="188">
        <v>20</v>
      </c>
      <c r="I462" s="189"/>
      <c r="J462" s="190">
        <f>ROUND(I462*H462,2)</f>
        <v>0</v>
      </c>
      <c r="K462" s="186" t="s">
        <v>128</v>
      </c>
      <c r="L462" s="43"/>
      <c r="M462" s="191" t="s">
        <v>19</v>
      </c>
      <c r="N462" s="192" t="s">
        <v>42</v>
      </c>
      <c r="O462" s="83"/>
      <c r="P462" s="193">
        <f>O462*H462</f>
        <v>0</v>
      </c>
      <c r="Q462" s="193">
        <v>0</v>
      </c>
      <c r="R462" s="193">
        <f>Q462*H462</f>
        <v>0</v>
      </c>
      <c r="S462" s="193">
        <v>0</v>
      </c>
      <c r="T462" s="194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195" t="s">
        <v>129</v>
      </c>
      <c r="AT462" s="195" t="s">
        <v>124</v>
      </c>
      <c r="AU462" s="195" t="s">
        <v>71</v>
      </c>
      <c r="AY462" s="16" t="s">
        <v>130</v>
      </c>
      <c r="BE462" s="196">
        <f>IF(N462="základní",J462,0)</f>
        <v>0</v>
      </c>
      <c r="BF462" s="196">
        <f>IF(N462="snížená",J462,0)</f>
        <v>0</v>
      </c>
      <c r="BG462" s="196">
        <f>IF(N462="zákl. přenesená",J462,0)</f>
        <v>0</v>
      </c>
      <c r="BH462" s="196">
        <f>IF(N462="sníž. přenesená",J462,0)</f>
        <v>0</v>
      </c>
      <c r="BI462" s="196">
        <f>IF(N462="nulová",J462,0)</f>
        <v>0</v>
      </c>
      <c r="BJ462" s="16" t="s">
        <v>14</v>
      </c>
      <c r="BK462" s="196">
        <f>ROUND(I462*H462,2)</f>
        <v>0</v>
      </c>
      <c r="BL462" s="16" t="s">
        <v>129</v>
      </c>
      <c r="BM462" s="195" t="s">
        <v>1105</v>
      </c>
    </row>
    <row r="463" s="2" customFormat="1" ht="37.8" customHeight="1">
      <c r="A463" s="37"/>
      <c r="B463" s="38"/>
      <c r="C463" s="184" t="s">
        <v>1106</v>
      </c>
      <c r="D463" s="184" t="s">
        <v>124</v>
      </c>
      <c r="E463" s="185" t="s">
        <v>1107</v>
      </c>
      <c r="F463" s="186" t="s">
        <v>1108</v>
      </c>
      <c r="G463" s="187" t="s">
        <v>134</v>
      </c>
      <c r="H463" s="188">
        <v>20</v>
      </c>
      <c r="I463" s="189"/>
      <c r="J463" s="190">
        <f>ROUND(I463*H463,2)</f>
        <v>0</v>
      </c>
      <c r="K463" s="186" t="s">
        <v>128</v>
      </c>
      <c r="L463" s="43"/>
      <c r="M463" s="191" t="s">
        <v>19</v>
      </c>
      <c r="N463" s="192" t="s">
        <v>42</v>
      </c>
      <c r="O463" s="83"/>
      <c r="P463" s="193">
        <f>O463*H463</f>
        <v>0</v>
      </c>
      <c r="Q463" s="193">
        <v>0</v>
      </c>
      <c r="R463" s="193">
        <f>Q463*H463</f>
        <v>0</v>
      </c>
      <c r="S463" s="193">
        <v>0</v>
      </c>
      <c r="T463" s="194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195" t="s">
        <v>129</v>
      </c>
      <c r="AT463" s="195" t="s">
        <v>124</v>
      </c>
      <c r="AU463" s="195" t="s">
        <v>71</v>
      </c>
      <c r="AY463" s="16" t="s">
        <v>130</v>
      </c>
      <c r="BE463" s="196">
        <f>IF(N463="základní",J463,0)</f>
        <v>0</v>
      </c>
      <c r="BF463" s="196">
        <f>IF(N463="snížená",J463,0)</f>
        <v>0</v>
      </c>
      <c r="BG463" s="196">
        <f>IF(N463="zákl. přenesená",J463,0)</f>
        <v>0</v>
      </c>
      <c r="BH463" s="196">
        <f>IF(N463="sníž. přenesená",J463,0)</f>
        <v>0</v>
      </c>
      <c r="BI463" s="196">
        <f>IF(N463="nulová",J463,0)</f>
        <v>0</v>
      </c>
      <c r="BJ463" s="16" t="s">
        <v>14</v>
      </c>
      <c r="BK463" s="196">
        <f>ROUND(I463*H463,2)</f>
        <v>0</v>
      </c>
      <c r="BL463" s="16" t="s">
        <v>129</v>
      </c>
      <c r="BM463" s="195" t="s">
        <v>1109</v>
      </c>
    </row>
    <row r="464" s="2" customFormat="1" ht="37.8" customHeight="1">
      <c r="A464" s="37"/>
      <c r="B464" s="38"/>
      <c r="C464" s="184" t="s">
        <v>1110</v>
      </c>
      <c r="D464" s="184" t="s">
        <v>124</v>
      </c>
      <c r="E464" s="185" t="s">
        <v>1111</v>
      </c>
      <c r="F464" s="186" t="s">
        <v>1112</v>
      </c>
      <c r="G464" s="187" t="s">
        <v>134</v>
      </c>
      <c r="H464" s="188">
        <v>20</v>
      </c>
      <c r="I464" s="189"/>
      <c r="J464" s="190">
        <f>ROUND(I464*H464,2)</f>
        <v>0</v>
      </c>
      <c r="K464" s="186" t="s">
        <v>128</v>
      </c>
      <c r="L464" s="43"/>
      <c r="M464" s="191" t="s">
        <v>19</v>
      </c>
      <c r="N464" s="192" t="s">
        <v>42</v>
      </c>
      <c r="O464" s="83"/>
      <c r="P464" s="193">
        <f>O464*H464</f>
        <v>0</v>
      </c>
      <c r="Q464" s="193">
        <v>0</v>
      </c>
      <c r="R464" s="193">
        <f>Q464*H464</f>
        <v>0</v>
      </c>
      <c r="S464" s="193">
        <v>0</v>
      </c>
      <c r="T464" s="194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195" t="s">
        <v>129</v>
      </c>
      <c r="AT464" s="195" t="s">
        <v>124</v>
      </c>
      <c r="AU464" s="195" t="s">
        <v>71</v>
      </c>
      <c r="AY464" s="16" t="s">
        <v>130</v>
      </c>
      <c r="BE464" s="196">
        <f>IF(N464="základní",J464,0)</f>
        <v>0</v>
      </c>
      <c r="BF464" s="196">
        <f>IF(N464="snížená",J464,0)</f>
        <v>0</v>
      </c>
      <c r="BG464" s="196">
        <f>IF(N464="zákl. přenesená",J464,0)</f>
        <v>0</v>
      </c>
      <c r="BH464" s="196">
        <f>IF(N464="sníž. přenesená",J464,0)</f>
        <v>0</v>
      </c>
      <c r="BI464" s="196">
        <f>IF(N464="nulová",J464,0)</f>
        <v>0</v>
      </c>
      <c r="BJ464" s="16" t="s">
        <v>14</v>
      </c>
      <c r="BK464" s="196">
        <f>ROUND(I464*H464,2)</f>
        <v>0</v>
      </c>
      <c r="BL464" s="16" t="s">
        <v>129</v>
      </c>
      <c r="BM464" s="195" t="s">
        <v>1113</v>
      </c>
    </row>
    <row r="465" s="2" customFormat="1" ht="37.8" customHeight="1">
      <c r="A465" s="37"/>
      <c r="B465" s="38"/>
      <c r="C465" s="184" t="s">
        <v>1114</v>
      </c>
      <c r="D465" s="184" t="s">
        <v>124</v>
      </c>
      <c r="E465" s="185" t="s">
        <v>1115</v>
      </c>
      <c r="F465" s="186" t="s">
        <v>1116</v>
      </c>
      <c r="G465" s="187" t="s">
        <v>134</v>
      </c>
      <c r="H465" s="188">
        <v>20</v>
      </c>
      <c r="I465" s="189"/>
      <c r="J465" s="190">
        <f>ROUND(I465*H465,2)</f>
        <v>0</v>
      </c>
      <c r="K465" s="186" t="s">
        <v>128</v>
      </c>
      <c r="L465" s="43"/>
      <c r="M465" s="191" t="s">
        <v>19</v>
      </c>
      <c r="N465" s="192" t="s">
        <v>42</v>
      </c>
      <c r="O465" s="83"/>
      <c r="P465" s="193">
        <f>O465*H465</f>
        <v>0</v>
      </c>
      <c r="Q465" s="193">
        <v>0</v>
      </c>
      <c r="R465" s="193">
        <f>Q465*H465</f>
        <v>0</v>
      </c>
      <c r="S465" s="193">
        <v>0</v>
      </c>
      <c r="T465" s="194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195" t="s">
        <v>129</v>
      </c>
      <c r="AT465" s="195" t="s">
        <v>124</v>
      </c>
      <c r="AU465" s="195" t="s">
        <v>71</v>
      </c>
      <c r="AY465" s="16" t="s">
        <v>130</v>
      </c>
      <c r="BE465" s="196">
        <f>IF(N465="základní",J465,0)</f>
        <v>0</v>
      </c>
      <c r="BF465" s="196">
        <f>IF(N465="snížená",J465,0)</f>
        <v>0</v>
      </c>
      <c r="BG465" s="196">
        <f>IF(N465="zákl. přenesená",J465,0)</f>
        <v>0</v>
      </c>
      <c r="BH465" s="196">
        <f>IF(N465="sníž. přenesená",J465,0)</f>
        <v>0</v>
      </c>
      <c r="BI465" s="196">
        <f>IF(N465="nulová",J465,0)</f>
        <v>0</v>
      </c>
      <c r="BJ465" s="16" t="s">
        <v>14</v>
      </c>
      <c r="BK465" s="196">
        <f>ROUND(I465*H465,2)</f>
        <v>0</v>
      </c>
      <c r="BL465" s="16" t="s">
        <v>129</v>
      </c>
      <c r="BM465" s="195" t="s">
        <v>1117</v>
      </c>
    </row>
    <row r="466" s="2" customFormat="1" ht="37.8" customHeight="1">
      <c r="A466" s="37"/>
      <c r="B466" s="38"/>
      <c r="C466" s="184" t="s">
        <v>1118</v>
      </c>
      <c r="D466" s="184" t="s">
        <v>124</v>
      </c>
      <c r="E466" s="185" t="s">
        <v>1119</v>
      </c>
      <c r="F466" s="186" t="s">
        <v>1120</v>
      </c>
      <c r="G466" s="187" t="s">
        <v>134</v>
      </c>
      <c r="H466" s="188">
        <v>20</v>
      </c>
      <c r="I466" s="189"/>
      <c r="J466" s="190">
        <f>ROUND(I466*H466,2)</f>
        <v>0</v>
      </c>
      <c r="K466" s="186" t="s">
        <v>128</v>
      </c>
      <c r="L466" s="43"/>
      <c r="M466" s="191" t="s">
        <v>19</v>
      </c>
      <c r="N466" s="192" t="s">
        <v>42</v>
      </c>
      <c r="O466" s="83"/>
      <c r="P466" s="193">
        <f>O466*H466</f>
        <v>0</v>
      </c>
      <c r="Q466" s="193">
        <v>0</v>
      </c>
      <c r="R466" s="193">
        <f>Q466*H466</f>
        <v>0</v>
      </c>
      <c r="S466" s="193">
        <v>0</v>
      </c>
      <c r="T466" s="194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195" t="s">
        <v>129</v>
      </c>
      <c r="AT466" s="195" t="s">
        <v>124</v>
      </c>
      <c r="AU466" s="195" t="s">
        <v>71</v>
      </c>
      <c r="AY466" s="16" t="s">
        <v>130</v>
      </c>
      <c r="BE466" s="196">
        <f>IF(N466="základní",J466,0)</f>
        <v>0</v>
      </c>
      <c r="BF466" s="196">
        <f>IF(N466="snížená",J466,0)</f>
        <v>0</v>
      </c>
      <c r="BG466" s="196">
        <f>IF(N466="zákl. přenesená",J466,0)</f>
        <v>0</v>
      </c>
      <c r="BH466" s="196">
        <f>IF(N466="sníž. přenesená",J466,0)</f>
        <v>0</v>
      </c>
      <c r="BI466" s="196">
        <f>IF(N466="nulová",J466,0)</f>
        <v>0</v>
      </c>
      <c r="BJ466" s="16" t="s">
        <v>14</v>
      </c>
      <c r="BK466" s="196">
        <f>ROUND(I466*H466,2)</f>
        <v>0</v>
      </c>
      <c r="BL466" s="16" t="s">
        <v>129</v>
      </c>
      <c r="BM466" s="195" t="s">
        <v>1121</v>
      </c>
    </row>
    <row r="467" s="2" customFormat="1" ht="37.8" customHeight="1">
      <c r="A467" s="37"/>
      <c r="B467" s="38"/>
      <c r="C467" s="184" t="s">
        <v>1122</v>
      </c>
      <c r="D467" s="184" t="s">
        <v>124</v>
      </c>
      <c r="E467" s="185" t="s">
        <v>1123</v>
      </c>
      <c r="F467" s="186" t="s">
        <v>1124</v>
      </c>
      <c r="G467" s="187" t="s">
        <v>134</v>
      </c>
      <c r="H467" s="188">
        <v>20</v>
      </c>
      <c r="I467" s="189"/>
      <c r="J467" s="190">
        <f>ROUND(I467*H467,2)</f>
        <v>0</v>
      </c>
      <c r="K467" s="186" t="s">
        <v>128</v>
      </c>
      <c r="L467" s="43"/>
      <c r="M467" s="191" t="s">
        <v>19</v>
      </c>
      <c r="N467" s="192" t="s">
        <v>42</v>
      </c>
      <c r="O467" s="83"/>
      <c r="P467" s="193">
        <f>O467*H467</f>
        <v>0</v>
      </c>
      <c r="Q467" s="193">
        <v>0</v>
      </c>
      <c r="R467" s="193">
        <f>Q467*H467</f>
        <v>0</v>
      </c>
      <c r="S467" s="193">
        <v>0</v>
      </c>
      <c r="T467" s="194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195" t="s">
        <v>129</v>
      </c>
      <c r="AT467" s="195" t="s">
        <v>124</v>
      </c>
      <c r="AU467" s="195" t="s">
        <v>71</v>
      </c>
      <c r="AY467" s="16" t="s">
        <v>130</v>
      </c>
      <c r="BE467" s="196">
        <f>IF(N467="základní",J467,0)</f>
        <v>0</v>
      </c>
      <c r="BF467" s="196">
        <f>IF(N467="snížená",J467,0)</f>
        <v>0</v>
      </c>
      <c r="BG467" s="196">
        <f>IF(N467="zákl. přenesená",J467,0)</f>
        <v>0</v>
      </c>
      <c r="BH467" s="196">
        <f>IF(N467="sníž. přenesená",J467,0)</f>
        <v>0</v>
      </c>
      <c r="BI467" s="196">
        <f>IF(N467="nulová",J467,0)</f>
        <v>0</v>
      </c>
      <c r="BJ467" s="16" t="s">
        <v>14</v>
      </c>
      <c r="BK467" s="196">
        <f>ROUND(I467*H467,2)</f>
        <v>0</v>
      </c>
      <c r="BL467" s="16" t="s">
        <v>129</v>
      </c>
      <c r="BM467" s="195" t="s">
        <v>1125</v>
      </c>
    </row>
    <row r="468" s="2" customFormat="1" ht="37.8" customHeight="1">
      <c r="A468" s="37"/>
      <c r="B468" s="38"/>
      <c r="C468" s="184" t="s">
        <v>1126</v>
      </c>
      <c r="D468" s="184" t="s">
        <v>124</v>
      </c>
      <c r="E468" s="185" t="s">
        <v>1127</v>
      </c>
      <c r="F468" s="186" t="s">
        <v>1128</v>
      </c>
      <c r="G468" s="187" t="s">
        <v>134</v>
      </c>
      <c r="H468" s="188">
        <v>20</v>
      </c>
      <c r="I468" s="189"/>
      <c r="J468" s="190">
        <f>ROUND(I468*H468,2)</f>
        <v>0</v>
      </c>
      <c r="K468" s="186" t="s">
        <v>128</v>
      </c>
      <c r="L468" s="43"/>
      <c r="M468" s="191" t="s">
        <v>19</v>
      </c>
      <c r="N468" s="192" t="s">
        <v>42</v>
      </c>
      <c r="O468" s="83"/>
      <c r="P468" s="193">
        <f>O468*H468</f>
        <v>0</v>
      </c>
      <c r="Q468" s="193">
        <v>0</v>
      </c>
      <c r="R468" s="193">
        <f>Q468*H468</f>
        <v>0</v>
      </c>
      <c r="S468" s="193">
        <v>0</v>
      </c>
      <c r="T468" s="194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195" t="s">
        <v>129</v>
      </c>
      <c r="AT468" s="195" t="s">
        <v>124</v>
      </c>
      <c r="AU468" s="195" t="s">
        <v>71</v>
      </c>
      <c r="AY468" s="16" t="s">
        <v>130</v>
      </c>
      <c r="BE468" s="196">
        <f>IF(N468="základní",J468,0)</f>
        <v>0</v>
      </c>
      <c r="BF468" s="196">
        <f>IF(N468="snížená",J468,0)</f>
        <v>0</v>
      </c>
      <c r="BG468" s="196">
        <f>IF(N468="zákl. přenesená",J468,0)</f>
        <v>0</v>
      </c>
      <c r="BH468" s="196">
        <f>IF(N468="sníž. přenesená",J468,0)</f>
        <v>0</v>
      </c>
      <c r="BI468" s="196">
        <f>IF(N468="nulová",J468,0)</f>
        <v>0</v>
      </c>
      <c r="BJ468" s="16" t="s">
        <v>14</v>
      </c>
      <c r="BK468" s="196">
        <f>ROUND(I468*H468,2)</f>
        <v>0</v>
      </c>
      <c r="BL468" s="16" t="s">
        <v>129</v>
      </c>
      <c r="BM468" s="195" t="s">
        <v>1129</v>
      </c>
    </row>
    <row r="469" s="2" customFormat="1" ht="37.8" customHeight="1">
      <c r="A469" s="37"/>
      <c r="B469" s="38"/>
      <c r="C469" s="184" t="s">
        <v>1130</v>
      </c>
      <c r="D469" s="184" t="s">
        <v>124</v>
      </c>
      <c r="E469" s="185" t="s">
        <v>1131</v>
      </c>
      <c r="F469" s="186" t="s">
        <v>1132</v>
      </c>
      <c r="G469" s="187" t="s">
        <v>134</v>
      </c>
      <c r="H469" s="188">
        <v>20</v>
      </c>
      <c r="I469" s="189"/>
      <c r="J469" s="190">
        <f>ROUND(I469*H469,2)</f>
        <v>0</v>
      </c>
      <c r="K469" s="186" t="s">
        <v>128</v>
      </c>
      <c r="L469" s="43"/>
      <c r="M469" s="191" t="s">
        <v>19</v>
      </c>
      <c r="N469" s="192" t="s">
        <v>42</v>
      </c>
      <c r="O469" s="83"/>
      <c r="P469" s="193">
        <f>O469*H469</f>
        <v>0</v>
      </c>
      <c r="Q469" s="193">
        <v>0</v>
      </c>
      <c r="R469" s="193">
        <f>Q469*H469</f>
        <v>0</v>
      </c>
      <c r="S469" s="193">
        <v>0</v>
      </c>
      <c r="T469" s="194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195" t="s">
        <v>129</v>
      </c>
      <c r="AT469" s="195" t="s">
        <v>124</v>
      </c>
      <c r="AU469" s="195" t="s">
        <v>71</v>
      </c>
      <c r="AY469" s="16" t="s">
        <v>130</v>
      </c>
      <c r="BE469" s="196">
        <f>IF(N469="základní",J469,0)</f>
        <v>0</v>
      </c>
      <c r="BF469" s="196">
        <f>IF(N469="snížená",J469,0)</f>
        <v>0</v>
      </c>
      <c r="BG469" s="196">
        <f>IF(N469="zákl. přenesená",J469,0)</f>
        <v>0</v>
      </c>
      <c r="BH469" s="196">
        <f>IF(N469="sníž. přenesená",J469,0)</f>
        <v>0</v>
      </c>
      <c r="BI469" s="196">
        <f>IF(N469="nulová",J469,0)</f>
        <v>0</v>
      </c>
      <c r="BJ469" s="16" t="s">
        <v>14</v>
      </c>
      <c r="BK469" s="196">
        <f>ROUND(I469*H469,2)</f>
        <v>0</v>
      </c>
      <c r="BL469" s="16" t="s">
        <v>129</v>
      </c>
      <c r="BM469" s="195" t="s">
        <v>1133</v>
      </c>
    </row>
    <row r="470" s="2" customFormat="1" ht="37.8" customHeight="1">
      <c r="A470" s="37"/>
      <c r="B470" s="38"/>
      <c r="C470" s="184" t="s">
        <v>1134</v>
      </c>
      <c r="D470" s="184" t="s">
        <v>124</v>
      </c>
      <c r="E470" s="185" t="s">
        <v>1135</v>
      </c>
      <c r="F470" s="186" t="s">
        <v>1136</v>
      </c>
      <c r="G470" s="187" t="s">
        <v>134</v>
      </c>
      <c r="H470" s="188">
        <v>20</v>
      </c>
      <c r="I470" s="189"/>
      <c r="J470" s="190">
        <f>ROUND(I470*H470,2)</f>
        <v>0</v>
      </c>
      <c r="K470" s="186" t="s">
        <v>128</v>
      </c>
      <c r="L470" s="43"/>
      <c r="M470" s="191" t="s">
        <v>19</v>
      </c>
      <c r="N470" s="192" t="s">
        <v>42</v>
      </c>
      <c r="O470" s="83"/>
      <c r="P470" s="193">
        <f>O470*H470</f>
        <v>0</v>
      </c>
      <c r="Q470" s="193">
        <v>0</v>
      </c>
      <c r="R470" s="193">
        <f>Q470*H470</f>
        <v>0</v>
      </c>
      <c r="S470" s="193">
        <v>0</v>
      </c>
      <c r="T470" s="194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195" t="s">
        <v>129</v>
      </c>
      <c r="AT470" s="195" t="s">
        <v>124</v>
      </c>
      <c r="AU470" s="195" t="s">
        <v>71</v>
      </c>
      <c r="AY470" s="16" t="s">
        <v>130</v>
      </c>
      <c r="BE470" s="196">
        <f>IF(N470="základní",J470,0)</f>
        <v>0</v>
      </c>
      <c r="BF470" s="196">
        <f>IF(N470="snížená",J470,0)</f>
        <v>0</v>
      </c>
      <c r="BG470" s="196">
        <f>IF(N470="zákl. přenesená",J470,0)</f>
        <v>0</v>
      </c>
      <c r="BH470" s="196">
        <f>IF(N470="sníž. přenesená",J470,0)</f>
        <v>0</v>
      </c>
      <c r="BI470" s="196">
        <f>IF(N470="nulová",J470,0)</f>
        <v>0</v>
      </c>
      <c r="BJ470" s="16" t="s">
        <v>14</v>
      </c>
      <c r="BK470" s="196">
        <f>ROUND(I470*H470,2)</f>
        <v>0</v>
      </c>
      <c r="BL470" s="16" t="s">
        <v>129</v>
      </c>
      <c r="BM470" s="195" t="s">
        <v>1137</v>
      </c>
    </row>
    <row r="471" s="2" customFormat="1" ht="37.8" customHeight="1">
      <c r="A471" s="37"/>
      <c r="B471" s="38"/>
      <c r="C471" s="184" t="s">
        <v>1138</v>
      </c>
      <c r="D471" s="184" t="s">
        <v>124</v>
      </c>
      <c r="E471" s="185" t="s">
        <v>1139</v>
      </c>
      <c r="F471" s="186" t="s">
        <v>1140</v>
      </c>
      <c r="G471" s="187" t="s">
        <v>134</v>
      </c>
      <c r="H471" s="188">
        <v>20</v>
      </c>
      <c r="I471" s="189"/>
      <c r="J471" s="190">
        <f>ROUND(I471*H471,2)</f>
        <v>0</v>
      </c>
      <c r="K471" s="186" t="s">
        <v>128</v>
      </c>
      <c r="L471" s="43"/>
      <c r="M471" s="191" t="s">
        <v>19</v>
      </c>
      <c r="N471" s="192" t="s">
        <v>42</v>
      </c>
      <c r="O471" s="83"/>
      <c r="P471" s="193">
        <f>O471*H471</f>
        <v>0</v>
      </c>
      <c r="Q471" s="193">
        <v>0</v>
      </c>
      <c r="R471" s="193">
        <f>Q471*H471</f>
        <v>0</v>
      </c>
      <c r="S471" s="193">
        <v>0</v>
      </c>
      <c r="T471" s="194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195" t="s">
        <v>129</v>
      </c>
      <c r="AT471" s="195" t="s">
        <v>124</v>
      </c>
      <c r="AU471" s="195" t="s">
        <v>71</v>
      </c>
      <c r="AY471" s="16" t="s">
        <v>130</v>
      </c>
      <c r="BE471" s="196">
        <f>IF(N471="základní",J471,0)</f>
        <v>0</v>
      </c>
      <c r="BF471" s="196">
        <f>IF(N471="snížená",J471,0)</f>
        <v>0</v>
      </c>
      <c r="BG471" s="196">
        <f>IF(N471="zákl. přenesená",J471,0)</f>
        <v>0</v>
      </c>
      <c r="BH471" s="196">
        <f>IF(N471="sníž. přenesená",J471,0)</f>
        <v>0</v>
      </c>
      <c r="BI471" s="196">
        <f>IF(N471="nulová",J471,0)</f>
        <v>0</v>
      </c>
      <c r="BJ471" s="16" t="s">
        <v>14</v>
      </c>
      <c r="BK471" s="196">
        <f>ROUND(I471*H471,2)</f>
        <v>0</v>
      </c>
      <c r="BL471" s="16" t="s">
        <v>129</v>
      </c>
      <c r="BM471" s="195" t="s">
        <v>1141</v>
      </c>
    </row>
    <row r="472" s="2" customFormat="1" ht="37.8" customHeight="1">
      <c r="A472" s="37"/>
      <c r="B472" s="38"/>
      <c r="C472" s="184" t="s">
        <v>1142</v>
      </c>
      <c r="D472" s="184" t="s">
        <v>124</v>
      </c>
      <c r="E472" s="185" t="s">
        <v>1143</v>
      </c>
      <c r="F472" s="186" t="s">
        <v>1144</v>
      </c>
      <c r="G472" s="187" t="s">
        <v>134</v>
      </c>
      <c r="H472" s="188">
        <v>20</v>
      </c>
      <c r="I472" s="189"/>
      <c r="J472" s="190">
        <f>ROUND(I472*H472,2)</f>
        <v>0</v>
      </c>
      <c r="K472" s="186" t="s">
        <v>128</v>
      </c>
      <c r="L472" s="43"/>
      <c r="M472" s="191" t="s">
        <v>19</v>
      </c>
      <c r="N472" s="192" t="s">
        <v>42</v>
      </c>
      <c r="O472" s="83"/>
      <c r="P472" s="193">
        <f>O472*H472</f>
        <v>0</v>
      </c>
      <c r="Q472" s="193">
        <v>0</v>
      </c>
      <c r="R472" s="193">
        <f>Q472*H472</f>
        <v>0</v>
      </c>
      <c r="S472" s="193">
        <v>0</v>
      </c>
      <c r="T472" s="194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195" t="s">
        <v>129</v>
      </c>
      <c r="AT472" s="195" t="s">
        <v>124</v>
      </c>
      <c r="AU472" s="195" t="s">
        <v>71</v>
      </c>
      <c r="AY472" s="16" t="s">
        <v>130</v>
      </c>
      <c r="BE472" s="196">
        <f>IF(N472="základní",J472,0)</f>
        <v>0</v>
      </c>
      <c r="BF472" s="196">
        <f>IF(N472="snížená",J472,0)</f>
        <v>0</v>
      </c>
      <c r="BG472" s="196">
        <f>IF(N472="zákl. přenesená",J472,0)</f>
        <v>0</v>
      </c>
      <c r="BH472" s="196">
        <f>IF(N472="sníž. přenesená",J472,0)</f>
        <v>0</v>
      </c>
      <c r="BI472" s="196">
        <f>IF(N472="nulová",J472,0)</f>
        <v>0</v>
      </c>
      <c r="BJ472" s="16" t="s">
        <v>14</v>
      </c>
      <c r="BK472" s="196">
        <f>ROUND(I472*H472,2)</f>
        <v>0</v>
      </c>
      <c r="BL472" s="16" t="s">
        <v>129</v>
      </c>
      <c r="BM472" s="195" t="s">
        <v>1145</v>
      </c>
    </row>
    <row r="473" s="2" customFormat="1" ht="33" customHeight="1">
      <c r="A473" s="37"/>
      <c r="B473" s="38"/>
      <c r="C473" s="184" t="s">
        <v>1146</v>
      </c>
      <c r="D473" s="184" t="s">
        <v>124</v>
      </c>
      <c r="E473" s="185" t="s">
        <v>1147</v>
      </c>
      <c r="F473" s="186" t="s">
        <v>1148</v>
      </c>
      <c r="G473" s="187" t="s">
        <v>134</v>
      </c>
      <c r="H473" s="188">
        <v>20</v>
      </c>
      <c r="I473" s="189"/>
      <c r="J473" s="190">
        <f>ROUND(I473*H473,2)</f>
        <v>0</v>
      </c>
      <c r="K473" s="186" t="s">
        <v>128</v>
      </c>
      <c r="L473" s="43"/>
      <c r="M473" s="191" t="s">
        <v>19</v>
      </c>
      <c r="N473" s="192" t="s">
        <v>42</v>
      </c>
      <c r="O473" s="83"/>
      <c r="P473" s="193">
        <f>O473*H473</f>
        <v>0</v>
      </c>
      <c r="Q473" s="193">
        <v>0</v>
      </c>
      <c r="R473" s="193">
        <f>Q473*H473</f>
        <v>0</v>
      </c>
      <c r="S473" s="193">
        <v>0</v>
      </c>
      <c r="T473" s="194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195" t="s">
        <v>129</v>
      </c>
      <c r="AT473" s="195" t="s">
        <v>124</v>
      </c>
      <c r="AU473" s="195" t="s">
        <v>71</v>
      </c>
      <c r="AY473" s="16" t="s">
        <v>130</v>
      </c>
      <c r="BE473" s="196">
        <f>IF(N473="základní",J473,0)</f>
        <v>0</v>
      </c>
      <c r="BF473" s="196">
        <f>IF(N473="snížená",J473,0)</f>
        <v>0</v>
      </c>
      <c r="BG473" s="196">
        <f>IF(N473="zákl. přenesená",J473,0)</f>
        <v>0</v>
      </c>
      <c r="BH473" s="196">
        <f>IF(N473="sníž. přenesená",J473,0)</f>
        <v>0</v>
      </c>
      <c r="BI473" s="196">
        <f>IF(N473="nulová",J473,0)</f>
        <v>0</v>
      </c>
      <c r="BJ473" s="16" t="s">
        <v>14</v>
      </c>
      <c r="BK473" s="196">
        <f>ROUND(I473*H473,2)</f>
        <v>0</v>
      </c>
      <c r="BL473" s="16" t="s">
        <v>129</v>
      </c>
      <c r="BM473" s="195" t="s">
        <v>1149</v>
      </c>
    </row>
    <row r="474" s="2" customFormat="1" ht="33" customHeight="1">
      <c r="A474" s="37"/>
      <c r="B474" s="38"/>
      <c r="C474" s="184" t="s">
        <v>1150</v>
      </c>
      <c r="D474" s="184" t="s">
        <v>124</v>
      </c>
      <c r="E474" s="185" t="s">
        <v>1151</v>
      </c>
      <c r="F474" s="186" t="s">
        <v>1152</v>
      </c>
      <c r="G474" s="187" t="s">
        <v>134</v>
      </c>
      <c r="H474" s="188">
        <v>20</v>
      </c>
      <c r="I474" s="189"/>
      <c r="J474" s="190">
        <f>ROUND(I474*H474,2)</f>
        <v>0</v>
      </c>
      <c r="K474" s="186" t="s">
        <v>128</v>
      </c>
      <c r="L474" s="43"/>
      <c r="M474" s="191" t="s">
        <v>19</v>
      </c>
      <c r="N474" s="192" t="s">
        <v>42</v>
      </c>
      <c r="O474" s="83"/>
      <c r="P474" s="193">
        <f>O474*H474</f>
        <v>0</v>
      </c>
      <c r="Q474" s="193">
        <v>0</v>
      </c>
      <c r="R474" s="193">
        <f>Q474*H474</f>
        <v>0</v>
      </c>
      <c r="S474" s="193">
        <v>0</v>
      </c>
      <c r="T474" s="194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195" t="s">
        <v>129</v>
      </c>
      <c r="AT474" s="195" t="s">
        <v>124</v>
      </c>
      <c r="AU474" s="195" t="s">
        <v>71</v>
      </c>
      <c r="AY474" s="16" t="s">
        <v>130</v>
      </c>
      <c r="BE474" s="196">
        <f>IF(N474="základní",J474,0)</f>
        <v>0</v>
      </c>
      <c r="BF474" s="196">
        <f>IF(N474="snížená",J474,0)</f>
        <v>0</v>
      </c>
      <c r="BG474" s="196">
        <f>IF(N474="zákl. přenesená",J474,0)</f>
        <v>0</v>
      </c>
      <c r="BH474" s="196">
        <f>IF(N474="sníž. přenesená",J474,0)</f>
        <v>0</v>
      </c>
      <c r="BI474" s="196">
        <f>IF(N474="nulová",J474,0)</f>
        <v>0</v>
      </c>
      <c r="BJ474" s="16" t="s">
        <v>14</v>
      </c>
      <c r="BK474" s="196">
        <f>ROUND(I474*H474,2)</f>
        <v>0</v>
      </c>
      <c r="BL474" s="16" t="s">
        <v>129</v>
      </c>
      <c r="BM474" s="195" t="s">
        <v>1153</v>
      </c>
    </row>
    <row r="475" s="2" customFormat="1" ht="49.05" customHeight="1">
      <c r="A475" s="37"/>
      <c r="B475" s="38"/>
      <c r="C475" s="184" t="s">
        <v>1154</v>
      </c>
      <c r="D475" s="184" t="s">
        <v>124</v>
      </c>
      <c r="E475" s="185" t="s">
        <v>1155</v>
      </c>
      <c r="F475" s="186" t="s">
        <v>1156</v>
      </c>
      <c r="G475" s="187" t="s">
        <v>729</v>
      </c>
      <c r="H475" s="188">
        <v>40</v>
      </c>
      <c r="I475" s="189"/>
      <c r="J475" s="190">
        <f>ROUND(I475*H475,2)</f>
        <v>0</v>
      </c>
      <c r="K475" s="186" t="s">
        <v>128</v>
      </c>
      <c r="L475" s="43"/>
      <c r="M475" s="191" t="s">
        <v>19</v>
      </c>
      <c r="N475" s="192" t="s">
        <v>42</v>
      </c>
      <c r="O475" s="83"/>
      <c r="P475" s="193">
        <f>O475*H475</f>
        <v>0</v>
      </c>
      <c r="Q475" s="193">
        <v>0</v>
      </c>
      <c r="R475" s="193">
        <f>Q475*H475</f>
        <v>0</v>
      </c>
      <c r="S475" s="193">
        <v>0</v>
      </c>
      <c r="T475" s="194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195" t="s">
        <v>129</v>
      </c>
      <c r="AT475" s="195" t="s">
        <v>124</v>
      </c>
      <c r="AU475" s="195" t="s">
        <v>71</v>
      </c>
      <c r="AY475" s="16" t="s">
        <v>130</v>
      </c>
      <c r="BE475" s="196">
        <f>IF(N475="základní",J475,0)</f>
        <v>0</v>
      </c>
      <c r="BF475" s="196">
        <f>IF(N475="snížená",J475,0)</f>
        <v>0</v>
      </c>
      <c r="BG475" s="196">
        <f>IF(N475="zákl. přenesená",J475,0)</f>
        <v>0</v>
      </c>
      <c r="BH475" s="196">
        <f>IF(N475="sníž. přenesená",J475,0)</f>
        <v>0</v>
      </c>
      <c r="BI475" s="196">
        <f>IF(N475="nulová",J475,0)</f>
        <v>0</v>
      </c>
      <c r="BJ475" s="16" t="s">
        <v>14</v>
      </c>
      <c r="BK475" s="196">
        <f>ROUND(I475*H475,2)</f>
        <v>0</v>
      </c>
      <c r="BL475" s="16" t="s">
        <v>129</v>
      </c>
      <c r="BM475" s="195" t="s">
        <v>1157</v>
      </c>
    </row>
    <row r="476" s="2" customFormat="1" ht="49.05" customHeight="1">
      <c r="A476" s="37"/>
      <c r="B476" s="38"/>
      <c r="C476" s="184" t="s">
        <v>1158</v>
      </c>
      <c r="D476" s="184" t="s">
        <v>124</v>
      </c>
      <c r="E476" s="185" t="s">
        <v>1159</v>
      </c>
      <c r="F476" s="186" t="s">
        <v>1160</v>
      </c>
      <c r="G476" s="187" t="s">
        <v>729</v>
      </c>
      <c r="H476" s="188">
        <v>40</v>
      </c>
      <c r="I476" s="189"/>
      <c r="J476" s="190">
        <f>ROUND(I476*H476,2)</f>
        <v>0</v>
      </c>
      <c r="K476" s="186" t="s">
        <v>128</v>
      </c>
      <c r="L476" s="43"/>
      <c r="M476" s="191" t="s">
        <v>19</v>
      </c>
      <c r="N476" s="192" t="s">
        <v>42</v>
      </c>
      <c r="O476" s="83"/>
      <c r="P476" s="193">
        <f>O476*H476</f>
        <v>0</v>
      </c>
      <c r="Q476" s="193">
        <v>0</v>
      </c>
      <c r="R476" s="193">
        <f>Q476*H476</f>
        <v>0</v>
      </c>
      <c r="S476" s="193">
        <v>0</v>
      </c>
      <c r="T476" s="194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195" t="s">
        <v>129</v>
      </c>
      <c r="AT476" s="195" t="s">
        <v>124</v>
      </c>
      <c r="AU476" s="195" t="s">
        <v>71</v>
      </c>
      <c r="AY476" s="16" t="s">
        <v>130</v>
      </c>
      <c r="BE476" s="196">
        <f>IF(N476="základní",J476,0)</f>
        <v>0</v>
      </c>
      <c r="BF476" s="196">
        <f>IF(N476="snížená",J476,0)</f>
        <v>0</v>
      </c>
      <c r="BG476" s="196">
        <f>IF(N476="zákl. přenesená",J476,0)</f>
        <v>0</v>
      </c>
      <c r="BH476" s="196">
        <f>IF(N476="sníž. přenesená",J476,0)</f>
        <v>0</v>
      </c>
      <c r="BI476" s="196">
        <f>IF(N476="nulová",J476,0)</f>
        <v>0</v>
      </c>
      <c r="BJ476" s="16" t="s">
        <v>14</v>
      </c>
      <c r="BK476" s="196">
        <f>ROUND(I476*H476,2)</f>
        <v>0</v>
      </c>
      <c r="BL476" s="16" t="s">
        <v>129</v>
      </c>
      <c r="BM476" s="195" t="s">
        <v>1161</v>
      </c>
    </row>
    <row r="477" s="2" customFormat="1" ht="37.8" customHeight="1">
      <c r="A477" s="37"/>
      <c r="B477" s="38"/>
      <c r="C477" s="184" t="s">
        <v>1162</v>
      </c>
      <c r="D477" s="184" t="s">
        <v>124</v>
      </c>
      <c r="E477" s="185" t="s">
        <v>1163</v>
      </c>
      <c r="F477" s="186" t="s">
        <v>1164</v>
      </c>
      <c r="G477" s="187" t="s">
        <v>729</v>
      </c>
      <c r="H477" s="188">
        <v>40</v>
      </c>
      <c r="I477" s="189"/>
      <c r="J477" s="190">
        <f>ROUND(I477*H477,2)</f>
        <v>0</v>
      </c>
      <c r="K477" s="186" t="s">
        <v>128</v>
      </c>
      <c r="L477" s="43"/>
      <c r="M477" s="191" t="s">
        <v>19</v>
      </c>
      <c r="N477" s="192" t="s">
        <v>42</v>
      </c>
      <c r="O477" s="83"/>
      <c r="P477" s="193">
        <f>O477*H477</f>
        <v>0</v>
      </c>
      <c r="Q477" s="193">
        <v>0</v>
      </c>
      <c r="R477" s="193">
        <f>Q477*H477</f>
        <v>0</v>
      </c>
      <c r="S477" s="193">
        <v>0</v>
      </c>
      <c r="T477" s="194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195" t="s">
        <v>129</v>
      </c>
      <c r="AT477" s="195" t="s">
        <v>124</v>
      </c>
      <c r="AU477" s="195" t="s">
        <v>71</v>
      </c>
      <c r="AY477" s="16" t="s">
        <v>130</v>
      </c>
      <c r="BE477" s="196">
        <f>IF(N477="základní",J477,0)</f>
        <v>0</v>
      </c>
      <c r="BF477" s="196">
        <f>IF(N477="snížená",J477,0)</f>
        <v>0</v>
      </c>
      <c r="BG477" s="196">
        <f>IF(N477="zákl. přenesená",J477,0)</f>
        <v>0</v>
      </c>
      <c r="BH477" s="196">
        <f>IF(N477="sníž. přenesená",J477,0)</f>
        <v>0</v>
      </c>
      <c r="BI477" s="196">
        <f>IF(N477="nulová",J477,0)</f>
        <v>0</v>
      </c>
      <c r="BJ477" s="16" t="s">
        <v>14</v>
      </c>
      <c r="BK477" s="196">
        <f>ROUND(I477*H477,2)</f>
        <v>0</v>
      </c>
      <c r="BL477" s="16" t="s">
        <v>129</v>
      </c>
      <c r="BM477" s="195" t="s">
        <v>1165</v>
      </c>
    </row>
    <row r="478" s="2" customFormat="1" ht="37.8" customHeight="1">
      <c r="A478" s="37"/>
      <c r="B478" s="38"/>
      <c r="C478" s="184" t="s">
        <v>1166</v>
      </c>
      <c r="D478" s="184" t="s">
        <v>124</v>
      </c>
      <c r="E478" s="185" t="s">
        <v>1167</v>
      </c>
      <c r="F478" s="186" t="s">
        <v>1168</v>
      </c>
      <c r="G478" s="187" t="s">
        <v>729</v>
      </c>
      <c r="H478" s="188">
        <v>40</v>
      </c>
      <c r="I478" s="189"/>
      <c r="J478" s="190">
        <f>ROUND(I478*H478,2)</f>
        <v>0</v>
      </c>
      <c r="K478" s="186" t="s">
        <v>128</v>
      </c>
      <c r="L478" s="43"/>
      <c r="M478" s="191" t="s">
        <v>19</v>
      </c>
      <c r="N478" s="192" t="s">
        <v>42</v>
      </c>
      <c r="O478" s="83"/>
      <c r="P478" s="193">
        <f>O478*H478</f>
        <v>0</v>
      </c>
      <c r="Q478" s="193">
        <v>0</v>
      </c>
      <c r="R478" s="193">
        <f>Q478*H478</f>
        <v>0</v>
      </c>
      <c r="S478" s="193">
        <v>0</v>
      </c>
      <c r="T478" s="194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195" t="s">
        <v>129</v>
      </c>
      <c r="AT478" s="195" t="s">
        <v>124</v>
      </c>
      <c r="AU478" s="195" t="s">
        <v>71</v>
      </c>
      <c r="AY478" s="16" t="s">
        <v>130</v>
      </c>
      <c r="BE478" s="196">
        <f>IF(N478="základní",J478,0)</f>
        <v>0</v>
      </c>
      <c r="BF478" s="196">
        <f>IF(N478="snížená",J478,0)</f>
        <v>0</v>
      </c>
      <c r="BG478" s="196">
        <f>IF(N478="zákl. přenesená",J478,0)</f>
        <v>0</v>
      </c>
      <c r="BH478" s="196">
        <f>IF(N478="sníž. přenesená",J478,0)</f>
        <v>0</v>
      </c>
      <c r="BI478" s="196">
        <f>IF(N478="nulová",J478,0)</f>
        <v>0</v>
      </c>
      <c r="BJ478" s="16" t="s">
        <v>14</v>
      </c>
      <c r="BK478" s="196">
        <f>ROUND(I478*H478,2)</f>
        <v>0</v>
      </c>
      <c r="BL478" s="16" t="s">
        <v>129</v>
      </c>
      <c r="BM478" s="195" t="s">
        <v>1169</v>
      </c>
    </row>
    <row r="479" s="2" customFormat="1" ht="37.8" customHeight="1">
      <c r="A479" s="37"/>
      <c r="B479" s="38"/>
      <c r="C479" s="184" t="s">
        <v>1170</v>
      </c>
      <c r="D479" s="184" t="s">
        <v>124</v>
      </c>
      <c r="E479" s="185" t="s">
        <v>1171</v>
      </c>
      <c r="F479" s="186" t="s">
        <v>1172</v>
      </c>
      <c r="G479" s="187" t="s">
        <v>729</v>
      </c>
      <c r="H479" s="188">
        <v>8</v>
      </c>
      <c r="I479" s="189"/>
      <c r="J479" s="190">
        <f>ROUND(I479*H479,2)</f>
        <v>0</v>
      </c>
      <c r="K479" s="186" t="s">
        <v>128</v>
      </c>
      <c r="L479" s="43"/>
      <c r="M479" s="191" t="s">
        <v>19</v>
      </c>
      <c r="N479" s="192" t="s">
        <v>42</v>
      </c>
      <c r="O479" s="83"/>
      <c r="P479" s="193">
        <f>O479*H479</f>
        <v>0</v>
      </c>
      <c r="Q479" s="193">
        <v>0</v>
      </c>
      <c r="R479" s="193">
        <f>Q479*H479</f>
        <v>0</v>
      </c>
      <c r="S479" s="193">
        <v>0</v>
      </c>
      <c r="T479" s="194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195" t="s">
        <v>129</v>
      </c>
      <c r="AT479" s="195" t="s">
        <v>124</v>
      </c>
      <c r="AU479" s="195" t="s">
        <v>71</v>
      </c>
      <c r="AY479" s="16" t="s">
        <v>130</v>
      </c>
      <c r="BE479" s="196">
        <f>IF(N479="základní",J479,0)</f>
        <v>0</v>
      </c>
      <c r="BF479" s="196">
        <f>IF(N479="snížená",J479,0)</f>
        <v>0</v>
      </c>
      <c r="BG479" s="196">
        <f>IF(N479="zákl. přenesená",J479,0)</f>
        <v>0</v>
      </c>
      <c r="BH479" s="196">
        <f>IF(N479="sníž. přenesená",J479,0)</f>
        <v>0</v>
      </c>
      <c r="BI479" s="196">
        <f>IF(N479="nulová",J479,0)</f>
        <v>0</v>
      </c>
      <c r="BJ479" s="16" t="s">
        <v>14</v>
      </c>
      <c r="BK479" s="196">
        <f>ROUND(I479*H479,2)</f>
        <v>0</v>
      </c>
      <c r="BL479" s="16" t="s">
        <v>129</v>
      </c>
      <c r="BM479" s="195" t="s">
        <v>1173</v>
      </c>
    </row>
    <row r="480" s="2" customFormat="1" ht="37.8" customHeight="1">
      <c r="A480" s="37"/>
      <c r="B480" s="38"/>
      <c r="C480" s="184" t="s">
        <v>1174</v>
      </c>
      <c r="D480" s="184" t="s">
        <v>124</v>
      </c>
      <c r="E480" s="185" t="s">
        <v>1175</v>
      </c>
      <c r="F480" s="186" t="s">
        <v>1176</v>
      </c>
      <c r="G480" s="187" t="s">
        <v>729</v>
      </c>
      <c r="H480" s="188">
        <v>8</v>
      </c>
      <c r="I480" s="189"/>
      <c r="J480" s="190">
        <f>ROUND(I480*H480,2)</f>
        <v>0</v>
      </c>
      <c r="K480" s="186" t="s">
        <v>128</v>
      </c>
      <c r="L480" s="43"/>
      <c r="M480" s="191" t="s">
        <v>19</v>
      </c>
      <c r="N480" s="192" t="s">
        <v>42</v>
      </c>
      <c r="O480" s="83"/>
      <c r="P480" s="193">
        <f>O480*H480</f>
        <v>0</v>
      </c>
      <c r="Q480" s="193">
        <v>0</v>
      </c>
      <c r="R480" s="193">
        <f>Q480*H480</f>
        <v>0</v>
      </c>
      <c r="S480" s="193">
        <v>0</v>
      </c>
      <c r="T480" s="194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195" t="s">
        <v>129</v>
      </c>
      <c r="AT480" s="195" t="s">
        <v>124</v>
      </c>
      <c r="AU480" s="195" t="s">
        <v>71</v>
      </c>
      <c r="AY480" s="16" t="s">
        <v>130</v>
      </c>
      <c r="BE480" s="196">
        <f>IF(N480="základní",J480,0)</f>
        <v>0</v>
      </c>
      <c r="BF480" s="196">
        <f>IF(N480="snížená",J480,0)</f>
        <v>0</v>
      </c>
      <c r="BG480" s="196">
        <f>IF(N480="zákl. přenesená",J480,0)</f>
        <v>0</v>
      </c>
      <c r="BH480" s="196">
        <f>IF(N480="sníž. přenesená",J480,0)</f>
        <v>0</v>
      </c>
      <c r="BI480" s="196">
        <f>IF(N480="nulová",J480,0)</f>
        <v>0</v>
      </c>
      <c r="BJ480" s="16" t="s">
        <v>14</v>
      </c>
      <c r="BK480" s="196">
        <f>ROUND(I480*H480,2)</f>
        <v>0</v>
      </c>
      <c r="BL480" s="16" t="s">
        <v>129</v>
      </c>
      <c r="BM480" s="195" t="s">
        <v>1177</v>
      </c>
    </row>
    <row r="481" s="2" customFormat="1" ht="33" customHeight="1">
      <c r="A481" s="37"/>
      <c r="B481" s="38"/>
      <c r="C481" s="184" t="s">
        <v>1178</v>
      </c>
      <c r="D481" s="184" t="s">
        <v>124</v>
      </c>
      <c r="E481" s="185" t="s">
        <v>1179</v>
      </c>
      <c r="F481" s="186" t="s">
        <v>1180</v>
      </c>
      <c r="G481" s="187" t="s">
        <v>233</v>
      </c>
      <c r="H481" s="188">
        <v>0.40000000000000002</v>
      </c>
      <c r="I481" s="189"/>
      <c r="J481" s="190">
        <f>ROUND(I481*H481,2)</f>
        <v>0</v>
      </c>
      <c r="K481" s="186" t="s">
        <v>128</v>
      </c>
      <c r="L481" s="43"/>
      <c r="M481" s="191" t="s">
        <v>19</v>
      </c>
      <c r="N481" s="192" t="s">
        <v>42</v>
      </c>
      <c r="O481" s="83"/>
      <c r="P481" s="193">
        <f>O481*H481</f>
        <v>0</v>
      </c>
      <c r="Q481" s="193">
        <v>0</v>
      </c>
      <c r="R481" s="193">
        <f>Q481*H481</f>
        <v>0</v>
      </c>
      <c r="S481" s="193">
        <v>0</v>
      </c>
      <c r="T481" s="194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195" t="s">
        <v>129</v>
      </c>
      <c r="AT481" s="195" t="s">
        <v>124</v>
      </c>
      <c r="AU481" s="195" t="s">
        <v>71</v>
      </c>
      <c r="AY481" s="16" t="s">
        <v>130</v>
      </c>
      <c r="BE481" s="196">
        <f>IF(N481="základní",J481,0)</f>
        <v>0</v>
      </c>
      <c r="BF481" s="196">
        <f>IF(N481="snížená",J481,0)</f>
        <v>0</v>
      </c>
      <c r="BG481" s="196">
        <f>IF(N481="zákl. přenesená",J481,0)</f>
        <v>0</v>
      </c>
      <c r="BH481" s="196">
        <f>IF(N481="sníž. přenesená",J481,0)</f>
        <v>0</v>
      </c>
      <c r="BI481" s="196">
        <f>IF(N481="nulová",J481,0)</f>
        <v>0</v>
      </c>
      <c r="BJ481" s="16" t="s">
        <v>14</v>
      </c>
      <c r="BK481" s="196">
        <f>ROUND(I481*H481,2)</f>
        <v>0</v>
      </c>
      <c r="BL481" s="16" t="s">
        <v>129</v>
      </c>
      <c r="BM481" s="195" t="s">
        <v>1181</v>
      </c>
    </row>
    <row r="482" s="2" customFormat="1" ht="37.8" customHeight="1">
      <c r="A482" s="37"/>
      <c r="B482" s="38"/>
      <c r="C482" s="184" t="s">
        <v>1182</v>
      </c>
      <c r="D482" s="184" t="s">
        <v>124</v>
      </c>
      <c r="E482" s="185" t="s">
        <v>1183</v>
      </c>
      <c r="F482" s="186" t="s">
        <v>1184</v>
      </c>
      <c r="G482" s="187" t="s">
        <v>233</v>
      </c>
      <c r="H482" s="188">
        <v>0.20000000000000001</v>
      </c>
      <c r="I482" s="189"/>
      <c r="J482" s="190">
        <f>ROUND(I482*H482,2)</f>
        <v>0</v>
      </c>
      <c r="K482" s="186" t="s">
        <v>128</v>
      </c>
      <c r="L482" s="43"/>
      <c r="M482" s="191" t="s">
        <v>19</v>
      </c>
      <c r="N482" s="192" t="s">
        <v>42</v>
      </c>
      <c r="O482" s="83"/>
      <c r="P482" s="193">
        <f>O482*H482</f>
        <v>0</v>
      </c>
      <c r="Q482" s="193">
        <v>0</v>
      </c>
      <c r="R482" s="193">
        <f>Q482*H482</f>
        <v>0</v>
      </c>
      <c r="S482" s="193">
        <v>0</v>
      </c>
      <c r="T482" s="194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195" t="s">
        <v>129</v>
      </c>
      <c r="AT482" s="195" t="s">
        <v>124</v>
      </c>
      <c r="AU482" s="195" t="s">
        <v>71</v>
      </c>
      <c r="AY482" s="16" t="s">
        <v>130</v>
      </c>
      <c r="BE482" s="196">
        <f>IF(N482="základní",J482,0)</f>
        <v>0</v>
      </c>
      <c r="BF482" s="196">
        <f>IF(N482="snížená",J482,0)</f>
        <v>0</v>
      </c>
      <c r="BG482" s="196">
        <f>IF(N482="zákl. přenesená",J482,0)</f>
        <v>0</v>
      </c>
      <c r="BH482" s="196">
        <f>IF(N482="sníž. přenesená",J482,0)</f>
        <v>0</v>
      </c>
      <c r="BI482" s="196">
        <f>IF(N482="nulová",J482,0)</f>
        <v>0</v>
      </c>
      <c r="BJ482" s="16" t="s">
        <v>14</v>
      </c>
      <c r="BK482" s="196">
        <f>ROUND(I482*H482,2)</f>
        <v>0</v>
      </c>
      <c r="BL482" s="16" t="s">
        <v>129</v>
      </c>
      <c r="BM482" s="195" t="s">
        <v>1185</v>
      </c>
    </row>
    <row r="483" s="2" customFormat="1" ht="33" customHeight="1">
      <c r="A483" s="37"/>
      <c r="B483" s="38"/>
      <c r="C483" s="184" t="s">
        <v>1186</v>
      </c>
      <c r="D483" s="184" t="s">
        <v>124</v>
      </c>
      <c r="E483" s="185" t="s">
        <v>1187</v>
      </c>
      <c r="F483" s="186" t="s">
        <v>1188</v>
      </c>
      <c r="G483" s="187" t="s">
        <v>233</v>
      </c>
      <c r="H483" s="188">
        <v>0.32000000000000001</v>
      </c>
      <c r="I483" s="189"/>
      <c r="J483" s="190">
        <f>ROUND(I483*H483,2)</f>
        <v>0</v>
      </c>
      <c r="K483" s="186" t="s">
        <v>128</v>
      </c>
      <c r="L483" s="43"/>
      <c r="M483" s="191" t="s">
        <v>19</v>
      </c>
      <c r="N483" s="192" t="s">
        <v>42</v>
      </c>
      <c r="O483" s="83"/>
      <c r="P483" s="193">
        <f>O483*H483</f>
        <v>0</v>
      </c>
      <c r="Q483" s="193">
        <v>0</v>
      </c>
      <c r="R483" s="193">
        <f>Q483*H483</f>
        <v>0</v>
      </c>
      <c r="S483" s="193">
        <v>0</v>
      </c>
      <c r="T483" s="194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195" t="s">
        <v>129</v>
      </c>
      <c r="AT483" s="195" t="s">
        <v>124</v>
      </c>
      <c r="AU483" s="195" t="s">
        <v>71</v>
      </c>
      <c r="AY483" s="16" t="s">
        <v>130</v>
      </c>
      <c r="BE483" s="196">
        <f>IF(N483="základní",J483,0)</f>
        <v>0</v>
      </c>
      <c r="BF483" s="196">
        <f>IF(N483="snížená",J483,0)</f>
        <v>0</v>
      </c>
      <c r="BG483" s="196">
        <f>IF(N483="zákl. přenesená",J483,0)</f>
        <v>0</v>
      </c>
      <c r="BH483" s="196">
        <f>IF(N483="sníž. přenesená",J483,0)</f>
        <v>0</v>
      </c>
      <c r="BI483" s="196">
        <f>IF(N483="nulová",J483,0)</f>
        <v>0</v>
      </c>
      <c r="BJ483" s="16" t="s">
        <v>14</v>
      </c>
      <c r="BK483" s="196">
        <f>ROUND(I483*H483,2)</f>
        <v>0</v>
      </c>
      <c r="BL483" s="16" t="s">
        <v>129</v>
      </c>
      <c r="BM483" s="195" t="s">
        <v>1189</v>
      </c>
    </row>
    <row r="484" s="2" customFormat="1" ht="37.8" customHeight="1">
      <c r="A484" s="37"/>
      <c r="B484" s="38"/>
      <c r="C484" s="184" t="s">
        <v>1190</v>
      </c>
      <c r="D484" s="184" t="s">
        <v>124</v>
      </c>
      <c r="E484" s="185" t="s">
        <v>1191</v>
      </c>
      <c r="F484" s="186" t="s">
        <v>1192</v>
      </c>
      <c r="G484" s="187" t="s">
        <v>233</v>
      </c>
      <c r="H484" s="188">
        <v>0.059999999999999998</v>
      </c>
      <c r="I484" s="189"/>
      <c r="J484" s="190">
        <f>ROUND(I484*H484,2)</f>
        <v>0</v>
      </c>
      <c r="K484" s="186" t="s">
        <v>128</v>
      </c>
      <c r="L484" s="43"/>
      <c r="M484" s="191" t="s">
        <v>19</v>
      </c>
      <c r="N484" s="192" t="s">
        <v>42</v>
      </c>
      <c r="O484" s="83"/>
      <c r="P484" s="193">
        <f>O484*H484</f>
        <v>0</v>
      </c>
      <c r="Q484" s="193">
        <v>0</v>
      </c>
      <c r="R484" s="193">
        <f>Q484*H484</f>
        <v>0</v>
      </c>
      <c r="S484" s="193">
        <v>0</v>
      </c>
      <c r="T484" s="194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195" t="s">
        <v>129</v>
      </c>
      <c r="AT484" s="195" t="s">
        <v>124</v>
      </c>
      <c r="AU484" s="195" t="s">
        <v>71</v>
      </c>
      <c r="AY484" s="16" t="s">
        <v>130</v>
      </c>
      <c r="BE484" s="196">
        <f>IF(N484="základní",J484,0)</f>
        <v>0</v>
      </c>
      <c r="BF484" s="196">
        <f>IF(N484="snížená",J484,0)</f>
        <v>0</v>
      </c>
      <c r="BG484" s="196">
        <f>IF(N484="zákl. přenesená",J484,0)</f>
        <v>0</v>
      </c>
      <c r="BH484" s="196">
        <f>IF(N484="sníž. přenesená",J484,0)</f>
        <v>0</v>
      </c>
      <c r="BI484" s="196">
        <f>IF(N484="nulová",J484,0)</f>
        <v>0</v>
      </c>
      <c r="BJ484" s="16" t="s">
        <v>14</v>
      </c>
      <c r="BK484" s="196">
        <f>ROUND(I484*H484,2)</f>
        <v>0</v>
      </c>
      <c r="BL484" s="16" t="s">
        <v>129</v>
      </c>
      <c r="BM484" s="195" t="s">
        <v>1193</v>
      </c>
    </row>
    <row r="485" s="2" customFormat="1" ht="37.8" customHeight="1">
      <c r="A485" s="37"/>
      <c r="B485" s="38"/>
      <c r="C485" s="184" t="s">
        <v>1194</v>
      </c>
      <c r="D485" s="184" t="s">
        <v>124</v>
      </c>
      <c r="E485" s="185" t="s">
        <v>1195</v>
      </c>
      <c r="F485" s="186" t="s">
        <v>1196</v>
      </c>
      <c r="G485" s="187" t="s">
        <v>416</v>
      </c>
      <c r="H485" s="188">
        <v>100</v>
      </c>
      <c r="I485" s="189"/>
      <c r="J485" s="190">
        <f>ROUND(I485*H485,2)</f>
        <v>0</v>
      </c>
      <c r="K485" s="186" t="s">
        <v>128</v>
      </c>
      <c r="L485" s="43"/>
      <c r="M485" s="191" t="s">
        <v>19</v>
      </c>
      <c r="N485" s="192" t="s">
        <v>42</v>
      </c>
      <c r="O485" s="83"/>
      <c r="P485" s="193">
        <f>O485*H485</f>
        <v>0</v>
      </c>
      <c r="Q485" s="193">
        <v>0</v>
      </c>
      <c r="R485" s="193">
        <f>Q485*H485</f>
        <v>0</v>
      </c>
      <c r="S485" s="193">
        <v>0</v>
      </c>
      <c r="T485" s="194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195" t="s">
        <v>129</v>
      </c>
      <c r="AT485" s="195" t="s">
        <v>124</v>
      </c>
      <c r="AU485" s="195" t="s">
        <v>71</v>
      </c>
      <c r="AY485" s="16" t="s">
        <v>130</v>
      </c>
      <c r="BE485" s="196">
        <f>IF(N485="základní",J485,0)</f>
        <v>0</v>
      </c>
      <c r="BF485" s="196">
        <f>IF(N485="snížená",J485,0)</f>
        <v>0</v>
      </c>
      <c r="BG485" s="196">
        <f>IF(N485="zákl. přenesená",J485,0)</f>
        <v>0</v>
      </c>
      <c r="BH485" s="196">
        <f>IF(N485="sníž. přenesená",J485,0)</f>
        <v>0</v>
      </c>
      <c r="BI485" s="196">
        <f>IF(N485="nulová",J485,0)</f>
        <v>0</v>
      </c>
      <c r="BJ485" s="16" t="s">
        <v>14</v>
      </c>
      <c r="BK485" s="196">
        <f>ROUND(I485*H485,2)</f>
        <v>0</v>
      </c>
      <c r="BL485" s="16" t="s">
        <v>129</v>
      </c>
      <c r="BM485" s="195" t="s">
        <v>1197</v>
      </c>
    </row>
    <row r="486" s="2" customFormat="1" ht="37.8" customHeight="1">
      <c r="A486" s="37"/>
      <c r="B486" s="38"/>
      <c r="C486" s="184" t="s">
        <v>1198</v>
      </c>
      <c r="D486" s="184" t="s">
        <v>124</v>
      </c>
      <c r="E486" s="185" t="s">
        <v>1199</v>
      </c>
      <c r="F486" s="186" t="s">
        <v>1200</v>
      </c>
      <c r="G486" s="187" t="s">
        <v>416</v>
      </c>
      <c r="H486" s="188">
        <v>100</v>
      </c>
      <c r="I486" s="189"/>
      <c r="J486" s="190">
        <f>ROUND(I486*H486,2)</f>
        <v>0</v>
      </c>
      <c r="K486" s="186" t="s">
        <v>128</v>
      </c>
      <c r="L486" s="43"/>
      <c r="M486" s="191" t="s">
        <v>19</v>
      </c>
      <c r="N486" s="192" t="s">
        <v>42</v>
      </c>
      <c r="O486" s="83"/>
      <c r="P486" s="193">
        <f>O486*H486</f>
        <v>0</v>
      </c>
      <c r="Q486" s="193">
        <v>0</v>
      </c>
      <c r="R486" s="193">
        <f>Q486*H486</f>
        <v>0</v>
      </c>
      <c r="S486" s="193">
        <v>0</v>
      </c>
      <c r="T486" s="194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195" t="s">
        <v>129</v>
      </c>
      <c r="AT486" s="195" t="s">
        <v>124</v>
      </c>
      <c r="AU486" s="195" t="s">
        <v>71</v>
      </c>
      <c r="AY486" s="16" t="s">
        <v>130</v>
      </c>
      <c r="BE486" s="196">
        <f>IF(N486="základní",J486,0)</f>
        <v>0</v>
      </c>
      <c r="BF486" s="196">
        <f>IF(N486="snížená",J486,0)</f>
        <v>0</v>
      </c>
      <c r="BG486" s="196">
        <f>IF(N486="zákl. přenesená",J486,0)</f>
        <v>0</v>
      </c>
      <c r="BH486" s="196">
        <f>IF(N486="sníž. přenesená",J486,0)</f>
        <v>0</v>
      </c>
      <c r="BI486" s="196">
        <f>IF(N486="nulová",J486,0)</f>
        <v>0</v>
      </c>
      <c r="BJ486" s="16" t="s">
        <v>14</v>
      </c>
      <c r="BK486" s="196">
        <f>ROUND(I486*H486,2)</f>
        <v>0</v>
      </c>
      <c r="BL486" s="16" t="s">
        <v>129</v>
      </c>
      <c r="BM486" s="195" t="s">
        <v>1201</v>
      </c>
    </row>
    <row r="487" s="2" customFormat="1" ht="24.15" customHeight="1">
      <c r="A487" s="37"/>
      <c r="B487" s="38"/>
      <c r="C487" s="184" t="s">
        <v>1202</v>
      </c>
      <c r="D487" s="184" t="s">
        <v>124</v>
      </c>
      <c r="E487" s="185" t="s">
        <v>1203</v>
      </c>
      <c r="F487" s="186" t="s">
        <v>1204</v>
      </c>
      <c r="G487" s="187" t="s">
        <v>134</v>
      </c>
      <c r="H487" s="188">
        <v>20</v>
      </c>
      <c r="I487" s="189"/>
      <c r="J487" s="190">
        <f>ROUND(I487*H487,2)</f>
        <v>0</v>
      </c>
      <c r="K487" s="186" t="s">
        <v>128</v>
      </c>
      <c r="L487" s="43"/>
      <c r="M487" s="191" t="s">
        <v>19</v>
      </c>
      <c r="N487" s="192" t="s">
        <v>42</v>
      </c>
      <c r="O487" s="83"/>
      <c r="P487" s="193">
        <f>O487*H487</f>
        <v>0</v>
      </c>
      <c r="Q487" s="193">
        <v>0</v>
      </c>
      <c r="R487" s="193">
        <f>Q487*H487</f>
        <v>0</v>
      </c>
      <c r="S487" s="193">
        <v>0</v>
      </c>
      <c r="T487" s="194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195" t="s">
        <v>129</v>
      </c>
      <c r="AT487" s="195" t="s">
        <v>124</v>
      </c>
      <c r="AU487" s="195" t="s">
        <v>71</v>
      </c>
      <c r="AY487" s="16" t="s">
        <v>130</v>
      </c>
      <c r="BE487" s="196">
        <f>IF(N487="základní",J487,0)</f>
        <v>0</v>
      </c>
      <c r="BF487" s="196">
        <f>IF(N487="snížená",J487,0)</f>
        <v>0</v>
      </c>
      <c r="BG487" s="196">
        <f>IF(N487="zákl. přenesená",J487,0)</f>
        <v>0</v>
      </c>
      <c r="BH487" s="196">
        <f>IF(N487="sníž. přenesená",J487,0)</f>
        <v>0</v>
      </c>
      <c r="BI487" s="196">
        <f>IF(N487="nulová",J487,0)</f>
        <v>0</v>
      </c>
      <c r="BJ487" s="16" t="s">
        <v>14</v>
      </c>
      <c r="BK487" s="196">
        <f>ROUND(I487*H487,2)</f>
        <v>0</v>
      </c>
      <c r="BL487" s="16" t="s">
        <v>129</v>
      </c>
      <c r="BM487" s="195" t="s">
        <v>1205</v>
      </c>
    </row>
    <row r="488" s="2" customFormat="1" ht="24.15" customHeight="1">
      <c r="A488" s="37"/>
      <c r="B488" s="38"/>
      <c r="C488" s="184" t="s">
        <v>1206</v>
      </c>
      <c r="D488" s="184" t="s">
        <v>124</v>
      </c>
      <c r="E488" s="185" t="s">
        <v>1207</v>
      </c>
      <c r="F488" s="186" t="s">
        <v>1208</v>
      </c>
      <c r="G488" s="187" t="s">
        <v>134</v>
      </c>
      <c r="H488" s="188">
        <v>20</v>
      </c>
      <c r="I488" s="189"/>
      <c r="J488" s="190">
        <f>ROUND(I488*H488,2)</f>
        <v>0</v>
      </c>
      <c r="K488" s="186" t="s">
        <v>128</v>
      </c>
      <c r="L488" s="43"/>
      <c r="M488" s="191" t="s">
        <v>19</v>
      </c>
      <c r="N488" s="192" t="s">
        <v>42</v>
      </c>
      <c r="O488" s="83"/>
      <c r="P488" s="193">
        <f>O488*H488</f>
        <v>0</v>
      </c>
      <c r="Q488" s="193">
        <v>0</v>
      </c>
      <c r="R488" s="193">
        <f>Q488*H488</f>
        <v>0</v>
      </c>
      <c r="S488" s="193">
        <v>0</v>
      </c>
      <c r="T488" s="194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195" t="s">
        <v>129</v>
      </c>
      <c r="AT488" s="195" t="s">
        <v>124</v>
      </c>
      <c r="AU488" s="195" t="s">
        <v>71</v>
      </c>
      <c r="AY488" s="16" t="s">
        <v>130</v>
      </c>
      <c r="BE488" s="196">
        <f>IF(N488="základní",J488,0)</f>
        <v>0</v>
      </c>
      <c r="BF488" s="196">
        <f>IF(N488="snížená",J488,0)</f>
        <v>0</v>
      </c>
      <c r="BG488" s="196">
        <f>IF(N488="zákl. přenesená",J488,0)</f>
        <v>0</v>
      </c>
      <c r="BH488" s="196">
        <f>IF(N488="sníž. přenesená",J488,0)</f>
        <v>0</v>
      </c>
      <c r="BI488" s="196">
        <f>IF(N488="nulová",J488,0)</f>
        <v>0</v>
      </c>
      <c r="BJ488" s="16" t="s">
        <v>14</v>
      </c>
      <c r="BK488" s="196">
        <f>ROUND(I488*H488,2)</f>
        <v>0</v>
      </c>
      <c r="BL488" s="16" t="s">
        <v>129</v>
      </c>
      <c r="BM488" s="195" t="s">
        <v>1209</v>
      </c>
    </row>
    <row r="489" s="2" customFormat="1" ht="24.15" customHeight="1">
      <c r="A489" s="37"/>
      <c r="B489" s="38"/>
      <c r="C489" s="184" t="s">
        <v>1210</v>
      </c>
      <c r="D489" s="184" t="s">
        <v>124</v>
      </c>
      <c r="E489" s="185" t="s">
        <v>1211</v>
      </c>
      <c r="F489" s="186" t="s">
        <v>1212</v>
      </c>
      <c r="G489" s="187" t="s">
        <v>134</v>
      </c>
      <c r="H489" s="188">
        <v>20</v>
      </c>
      <c r="I489" s="189"/>
      <c r="J489" s="190">
        <f>ROUND(I489*H489,2)</f>
        <v>0</v>
      </c>
      <c r="K489" s="186" t="s">
        <v>128</v>
      </c>
      <c r="L489" s="43"/>
      <c r="M489" s="191" t="s">
        <v>19</v>
      </c>
      <c r="N489" s="192" t="s">
        <v>42</v>
      </c>
      <c r="O489" s="83"/>
      <c r="P489" s="193">
        <f>O489*H489</f>
        <v>0</v>
      </c>
      <c r="Q489" s="193">
        <v>0</v>
      </c>
      <c r="R489" s="193">
        <f>Q489*H489</f>
        <v>0</v>
      </c>
      <c r="S489" s="193">
        <v>0</v>
      </c>
      <c r="T489" s="194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195" t="s">
        <v>129</v>
      </c>
      <c r="AT489" s="195" t="s">
        <v>124</v>
      </c>
      <c r="AU489" s="195" t="s">
        <v>71</v>
      </c>
      <c r="AY489" s="16" t="s">
        <v>130</v>
      </c>
      <c r="BE489" s="196">
        <f>IF(N489="základní",J489,0)</f>
        <v>0</v>
      </c>
      <c r="BF489" s="196">
        <f>IF(N489="snížená",J489,0)</f>
        <v>0</v>
      </c>
      <c r="BG489" s="196">
        <f>IF(N489="zákl. přenesená",J489,0)</f>
        <v>0</v>
      </c>
      <c r="BH489" s="196">
        <f>IF(N489="sníž. přenesená",J489,0)</f>
        <v>0</v>
      </c>
      <c r="BI489" s="196">
        <f>IF(N489="nulová",J489,0)</f>
        <v>0</v>
      </c>
      <c r="BJ489" s="16" t="s">
        <v>14</v>
      </c>
      <c r="BK489" s="196">
        <f>ROUND(I489*H489,2)</f>
        <v>0</v>
      </c>
      <c r="BL489" s="16" t="s">
        <v>129</v>
      </c>
      <c r="BM489" s="195" t="s">
        <v>1213</v>
      </c>
    </row>
    <row r="490" s="2" customFormat="1" ht="24.15" customHeight="1">
      <c r="A490" s="37"/>
      <c r="B490" s="38"/>
      <c r="C490" s="184" t="s">
        <v>1214</v>
      </c>
      <c r="D490" s="184" t="s">
        <v>124</v>
      </c>
      <c r="E490" s="185" t="s">
        <v>1215</v>
      </c>
      <c r="F490" s="186" t="s">
        <v>1216</v>
      </c>
      <c r="G490" s="187" t="s">
        <v>134</v>
      </c>
      <c r="H490" s="188">
        <v>20</v>
      </c>
      <c r="I490" s="189"/>
      <c r="J490" s="190">
        <f>ROUND(I490*H490,2)</f>
        <v>0</v>
      </c>
      <c r="K490" s="186" t="s">
        <v>128</v>
      </c>
      <c r="L490" s="43"/>
      <c r="M490" s="191" t="s">
        <v>19</v>
      </c>
      <c r="N490" s="192" t="s">
        <v>42</v>
      </c>
      <c r="O490" s="83"/>
      <c r="P490" s="193">
        <f>O490*H490</f>
        <v>0</v>
      </c>
      <c r="Q490" s="193">
        <v>0</v>
      </c>
      <c r="R490" s="193">
        <f>Q490*H490</f>
        <v>0</v>
      </c>
      <c r="S490" s="193">
        <v>0</v>
      </c>
      <c r="T490" s="194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195" t="s">
        <v>129</v>
      </c>
      <c r="AT490" s="195" t="s">
        <v>124</v>
      </c>
      <c r="AU490" s="195" t="s">
        <v>71</v>
      </c>
      <c r="AY490" s="16" t="s">
        <v>130</v>
      </c>
      <c r="BE490" s="196">
        <f>IF(N490="základní",J490,0)</f>
        <v>0</v>
      </c>
      <c r="BF490" s="196">
        <f>IF(N490="snížená",J490,0)</f>
        <v>0</v>
      </c>
      <c r="BG490" s="196">
        <f>IF(N490="zákl. přenesená",J490,0)</f>
        <v>0</v>
      </c>
      <c r="BH490" s="196">
        <f>IF(N490="sníž. přenesená",J490,0)</f>
        <v>0</v>
      </c>
      <c r="BI490" s="196">
        <f>IF(N490="nulová",J490,0)</f>
        <v>0</v>
      </c>
      <c r="BJ490" s="16" t="s">
        <v>14</v>
      </c>
      <c r="BK490" s="196">
        <f>ROUND(I490*H490,2)</f>
        <v>0</v>
      </c>
      <c r="BL490" s="16" t="s">
        <v>129</v>
      </c>
      <c r="BM490" s="195" t="s">
        <v>1217</v>
      </c>
    </row>
    <row r="491" s="2" customFormat="1" ht="33" customHeight="1">
      <c r="A491" s="37"/>
      <c r="B491" s="38"/>
      <c r="C491" s="184" t="s">
        <v>1218</v>
      </c>
      <c r="D491" s="184" t="s">
        <v>124</v>
      </c>
      <c r="E491" s="185" t="s">
        <v>1219</v>
      </c>
      <c r="F491" s="186" t="s">
        <v>1220</v>
      </c>
      <c r="G491" s="187" t="s">
        <v>729</v>
      </c>
      <c r="H491" s="188">
        <v>20</v>
      </c>
      <c r="I491" s="189"/>
      <c r="J491" s="190">
        <f>ROUND(I491*H491,2)</f>
        <v>0</v>
      </c>
      <c r="K491" s="186" t="s">
        <v>128</v>
      </c>
      <c r="L491" s="43"/>
      <c r="M491" s="191" t="s">
        <v>19</v>
      </c>
      <c r="N491" s="192" t="s">
        <v>42</v>
      </c>
      <c r="O491" s="83"/>
      <c r="P491" s="193">
        <f>O491*H491</f>
        <v>0</v>
      </c>
      <c r="Q491" s="193">
        <v>0</v>
      </c>
      <c r="R491" s="193">
        <f>Q491*H491</f>
        <v>0</v>
      </c>
      <c r="S491" s="193">
        <v>0</v>
      </c>
      <c r="T491" s="194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195" t="s">
        <v>129</v>
      </c>
      <c r="AT491" s="195" t="s">
        <v>124</v>
      </c>
      <c r="AU491" s="195" t="s">
        <v>71</v>
      </c>
      <c r="AY491" s="16" t="s">
        <v>130</v>
      </c>
      <c r="BE491" s="196">
        <f>IF(N491="základní",J491,0)</f>
        <v>0</v>
      </c>
      <c r="BF491" s="196">
        <f>IF(N491="snížená",J491,0)</f>
        <v>0</v>
      </c>
      <c r="BG491" s="196">
        <f>IF(N491="zákl. přenesená",J491,0)</f>
        <v>0</v>
      </c>
      <c r="BH491" s="196">
        <f>IF(N491="sníž. přenesená",J491,0)</f>
        <v>0</v>
      </c>
      <c r="BI491" s="196">
        <f>IF(N491="nulová",J491,0)</f>
        <v>0</v>
      </c>
      <c r="BJ491" s="16" t="s">
        <v>14</v>
      </c>
      <c r="BK491" s="196">
        <f>ROUND(I491*H491,2)</f>
        <v>0</v>
      </c>
      <c r="BL491" s="16" t="s">
        <v>129</v>
      </c>
      <c r="BM491" s="195" t="s">
        <v>1221</v>
      </c>
    </row>
    <row r="492" s="2" customFormat="1" ht="37.8" customHeight="1">
      <c r="A492" s="37"/>
      <c r="B492" s="38"/>
      <c r="C492" s="184" t="s">
        <v>1222</v>
      </c>
      <c r="D492" s="184" t="s">
        <v>124</v>
      </c>
      <c r="E492" s="185" t="s">
        <v>1223</v>
      </c>
      <c r="F492" s="186" t="s">
        <v>1224</v>
      </c>
      <c r="G492" s="187" t="s">
        <v>134</v>
      </c>
      <c r="H492" s="188">
        <v>200</v>
      </c>
      <c r="I492" s="189"/>
      <c r="J492" s="190">
        <f>ROUND(I492*H492,2)</f>
        <v>0</v>
      </c>
      <c r="K492" s="186" t="s">
        <v>128</v>
      </c>
      <c r="L492" s="43"/>
      <c r="M492" s="191" t="s">
        <v>19</v>
      </c>
      <c r="N492" s="192" t="s">
        <v>42</v>
      </c>
      <c r="O492" s="83"/>
      <c r="P492" s="193">
        <f>O492*H492</f>
        <v>0</v>
      </c>
      <c r="Q492" s="193">
        <v>0</v>
      </c>
      <c r="R492" s="193">
        <f>Q492*H492</f>
        <v>0</v>
      </c>
      <c r="S492" s="193">
        <v>0</v>
      </c>
      <c r="T492" s="194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195" t="s">
        <v>129</v>
      </c>
      <c r="AT492" s="195" t="s">
        <v>124</v>
      </c>
      <c r="AU492" s="195" t="s">
        <v>71</v>
      </c>
      <c r="AY492" s="16" t="s">
        <v>130</v>
      </c>
      <c r="BE492" s="196">
        <f>IF(N492="základní",J492,0)</f>
        <v>0</v>
      </c>
      <c r="BF492" s="196">
        <f>IF(N492="snížená",J492,0)</f>
        <v>0</v>
      </c>
      <c r="BG492" s="196">
        <f>IF(N492="zákl. přenesená",J492,0)</f>
        <v>0</v>
      </c>
      <c r="BH492" s="196">
        <f>IF(N492="sníž. přenesená",J492,0)</f>
        <v>0</v>
      </c>
      <c r="BI492" s="196">
        <f>IF(N492="nulová",J492,0)</f>
        <v>0</v>
      </c>
      <c r="BJ492" s="16" t="s">
        <v>14</v>
      </c>
      <c r="BK492" s="196">
        <f>ROUND(I492*H492,2)</f>
        <v>0</v>
      </c>
      <c r="BL492" s="16" t="s">
        <v>129</v>
      </c>
      <c r="BM492" s="195" t="s">
        <v>1225</v>
      </c>
    </row>
    <row r="493" s="2" customFormat="1" ht="37.8" customHeight="1">
      <c r="A493" s="37"/>
      <c r="B493" s="38"/>
      <c r="C493" s="184" t="s">
        <v>1226</v>
      </c>
      <c r="D493" s="184" t="s">
        <v>124</v>
      </c>
      <c r="E493" s="185" t="s">
        <v>1227</v>
      </c>
      <c r="F493" s="186" t="s">
        <v>1228</v>
      </c>
      <c r="G493" s="187" t="s">
        <v>134</v>
      </c>
      <c r="H493" s="188">
        <v>300</v>
      </c>
      <c r="I493" s="189"/>
      <c r="J493" s="190">
        <f>ROUND(I493*H493,2)</f>
        <v>0</v>
      </c>
      <c r="K493" s="186" t="s">
        <v>128</v>
      </c>
      <c r="L493" s="43"/>
      <c r="M493" s="191" t="s">
        <v>19</v>
      </c>
      <c r="N493" s="192" t="s">
        <v>42</v>
      </c>
      <c r="O493" s="83"/>
      <c r="P493" s="193">
        <f>O493*H493</f>
        <v>0</v>
      </c>
      <c r="Q493" s="193">
        <v>0</v>
      </c>
      <c r="R493" s="193">
        <f>Q493*H493</f>
        <v>0</v>
      </c>
      <c r="S493" s="193">
        <v>0</v>
      </c>
      <c r="T493" s="194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195" t="s">
        <v>129</v>
      </c>
      <c r="AT493" s="195" t="s">
        <v>124</v>
      </c>
      <c r="AU493" s="195" t="s">
        <v>71</v>
      </c>
      <c r="AY493" s="16" t="s">
        <v>130</v>
      </c>
      <c r="BE493" s="196">
        <f>IF(N493="základní",J493,0)</f>
        <v>0</v>
      </c>
      <c r="BF493" s="196">
        <f>IF(N493="snížená",J493,0)</f>
        <v>0</v>
      </c>
      <c r="BG493" s="196">
        <f>IF(N493="zákl. přenesená",J493,0)</f>
        <v>0</v>
      </c>
      <c r="BH493" s="196">
        <f>IF(N493="sníž. přenesená",J493,0)</f>
        <v>0</v>
      </c>
      <c r="BI493" s="196">
        <f>IF(N493="nulová",J493,0)</f>
        <v>0</v>
      </c>
      <c r="BJ493" s="16" t="s">
        <v>14</v>
      </c>
      <c r="BK493" s="196">
        <f>ROUND(I493*H493,2)</f>
        <v>0</v>
      </c>
      <c r="BL493" s="16" t="s">
        <v>129</v>
      </c>
      <c r="BM493" s="195" t="s">
        <v>1229</v>
      </c>
    </row>
    <row r="494" s="2" customFormat="1" ht="37.8" customHeight="1">
      <c r="A494" s="37"/>
      <c r="B494" s="38"/>
      <c r="C494" s="184" t="s">
        <v>1230</v>
      </c>
      <c r="D494" s="184" t="s">
        <v>124</v>
      </c>
      <c r="E494" s="185" t="s">
        <v>1231</v>
      </c>
      <c r="F494" s="186" t="s">
        <v>1232</v>
      </c>
      <c r="G494" s="187" t="s">
        <v>134</v>
      </c>
      <c r="H494" s="188">
        <v>40</v>
      </c>
      <c r="I494" s="189"/>
      <c r="J494" s="190">
        <f>ROUND(I494*H494,2)</f>
        <v>0</v>
      </c>
      <c r="K494" s="186" t="s">
        <v>128</v>
      </c>
      <c r="L494" s="43"/>
      <c r="M494" s="191" t="s">
        <v>19</v>
      </c>
      <c r="N494" s="192" t="s">
        <v>42</v>
      </c>
      <c r="O494" s="83"/>
      <c r="P494" s="193">
        <f>O494*H494</f>
        <v>0</v>
      </c>
      <c r="Q494" s="193">
        <v>0</v>
      </c>
      <c r="R494" s="193">
        <f>Q494*H494</f>
        <v>0</v>
      </c>
      <c r="S494" s="193">
        <v>0</v>
      </c>
      <c r="T494" s="194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195" t="s">
        <v>129</v>
      </c>
      <c r="AT494" s="195" t="s">
        <v>124</v>
      </c>
      <c r="AU494" s="195" t="s">
        <v>71</v>
      </c>
      <c r="AY494" s="16" t="s">
        <v>130</v>
      </c>
      <c r="BE494" s="196">
        <f>IF(N494="základní",J494,0)</f>
        <v>0</v>
      </c>
      <c r="BF494" s="196">
        <f>IF(N494="snížená",J494,0)</f>
        <v>0</v>
      </c>
      <c r="BG494" s="196">
        <f>IF(N494="zákl. přenesená",J494,0)</f>
        <v>0</v>
      </c>
      <c r="BH494" s="196">
        <f>IF(N494="sníž. přenesená",J494,0)</f>
        <v>0</v>
      </c>
      <c r="BI494" s="196">
        <f>IF(N494="nulová",J494,0)</f>
        <v>0</v>
      </c>
      <c r="BJ494" s="16" t="s">
        <v>14</v>
      </c>
      <c r="BK494" s="196">
        <f>ROUND(I494*H494,2)</f>
        <v>0</v>
      </c>
      <c r="BL494" s="16" t="s">
        <v>129</v>
      </c>
      <c r="BM494" s="195" t="s">
        <v>1233</v>
      </c>
    </row>
    <row r="495" s="2" customFormat="1" ht="37.8" customHeight="1">
      <c r="A495" s="37"/>
      <c r="B495" s="38"/>
      <c r="C495" s="184" t="s">
        <v>1234</v>
      </c>
      <c r="D495" s="184" t="s">
        <v>124</v>
      </c>
      <c r="E495" s="185" t="s">
        <v>1235</v>
      </c>
      <c r="F495" s="186" t="s">
        <v>1236</v>
      </c>
      <c r="G495" s="187" t="s">
        <v>134</v>
      </c>
      <c r="H495" s="188">
        <v>100</v>
      </c>
      <c r="I495" s="189"/>
      <c r="J495" s="190">
        <f>ROUND(I495*H495,2)</f>
        <v>0</v>
      </c>
      <c r="K495" s="186" t="s">
        <v>128</v>
      </c>
      <c r="L495" s="43"/>
      <c r="M495" s="191" t="s">
        <v>19</v>
      </c>
      <c r="N495" s="192" t="s">
        <v>42</v>
      </c>
      <c r="O495" s="83"/>
      <c r="P495" s="193">
        <f>O495*H495</f>
        <v>0</v>
      </c>
      <c r="Q495" s="193">
        <v>0</v>
      </c>
      <c r="R495" s="193">
        <f>Q495*H495</f>
        <v>0</v>
      </c>
      <c r="S495" s="193">
        <v>0</v>
      </c>
      <c r="T495" s="194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195" t="s">
        <v>129</v>
      </c>
      <c r="AT495" s="195" t="s">
        <v>124</v>
      </c>
      <c r="AU495" s="195" t="s">
        <v>71</v>
      </c>
      <c r="AY495" s="16" t="s">
        <v>130</v>
      </c>
      <c r="BE495" s="196">
        <f>IF(N495="základní",J495,0)</f>
        <v>0</v>
      </c>
      <c r="BF495" s="196">
        <f>IF(N495="snížená",J495,0)</f>
        <v>0</v>
      </c>
      <c r="BG495" s="196">
        <f>IF(N495="zákl. přenesená",J495,0)</f>
        <v>0</v>
      </c>
      <c r="BH495" s="196">
        <f>IF(N495="sníž. přenesená",J495,0)</f>
        <v>0</v>
      </c>
      <c r="BI495" s="196">
        <f>IF(N495="nulová",J495,0)</f>
        <v>0</v>
      </c>
      <c r="BJ495" s="16" t="s">
        <v>14</v>
      </c>
      <c r="BK495" s="196">
        <f>ROUND(I495*H495,2)</f>
        <v>0</v>
      </c>
      <c r="BL495" s="16" t="s">
        <v>129</v>
      </c>
      <c r="BM495" s="195" t="s">
        <v>1237</v>
      </c>
    </row>
    <row r="496" s="2" customFormat="1" ht="44.25" customHeight="1">
      <c r="A496" s="37"/>
      <c r="B496" s="38"/>
      <c r="C496" s="184" t="s">
        <v>1238</v>
      </c>
      <c r="D496" s="184" t="s">
        <v>124</v>
      </c>
      <c r="E496" s="185" t="s">
        <v>1239</v>
      </c>
      <c r="F496" s="186" t="s">
        <v>1240</v>
      </c>
      <c r="G496" s="187" t="s">
        <v>134</v>
      </c>
      <c r="H496" s="188">
        <v>100</v>
      </c>
      <c r="I496" s="189"/>
      <c r="J496" s="190">
        <f>ROUND(I496*H496,2)</f>
        <v>0</v>
      </c>
      <c r="K496" s="186" t="s">
        <v>128</v>
      </c>
      <c r="L496" s="43"/>
      <c r="M496" s="191" t="s">
        <v>19</v>
      </c>
      <c r="N496" s="192" t="s">
        <v>42</v>
      </c>
      <c r="O496" s="83"/>
      <c r="P496" s="193">
        <f>O496*H496</f>
        <v>0</v>
      </c>
      <c r="Q496" s="193">
        <v>0</v>
      </c>
      <c r="R496" s="193">
        <f>Q496*H496</f>
        <v>0</v>
      </c>
      <c r="S496" s="193">
        <v>0</v>
      </c>
      <c r="T496" s="194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195" t="s">
        <v>129</v>
      </c>
      <c r="AT496" s="195" t="s">
        <v>124</v>
      </c>
      <c r="AU496" s="195" t="s">
        <v>71</v>
      </c>
      <c r="AY496" s="16" t="s">
        <v>130</v>
      </c>
      <c r="BE496" s="196">
        <f>IF(N496="základní",J496,0)</f>
        <v>0</v>
      </c>
      <c r="BF496" s="196">
        <f>IF(N496="snížená",J496,0)</f>
        <v>0</v>
      </c>
      <c r="BG496" s="196">
        <f>IF(N496="zákl. přenesená",J496,0)</f>
        <v>0</v>
      </c>
      <c r="BH496" s="196">
        <f>IF(N496="sníž. přenesená",J496,0)</f>
        <v>0</v>
      </c>
      <c r="BI496" s="196">
        <f>IF(N496="nulová",J496,0)</f>
        <v>0</v>
      </c>
      <c r="BJ496" s="16" t="s">
        <v>14</v>
      </c>
      <c r="BK496" s="196">
        <f>ROUND(I496*H496,2)</f>
        <v>0</v>
      </c>
      <c r="BL496" s="16" t="s">
        <v>129</v>
      </c>
      <c r="BM496" s="195" t="s">
        <v>1241</v>
      </c>
    </row>
    <row r="497" s="2" customFormat="1" ht="37.8" customHeight="1">
      <c r="A497" s="37"/>
      <c r="B497" s="38"/>
      <c r="C497" s="184" t="s">
        <v>1242</v>
      </c>
      <c r="D497" s="184" t="s">
        <v>124</v>
      </c>
      <c r="E497" s="185" t="s">
        <v>1243</v>
      </c>
      <c r="F497" s="186" t="s">
        <v>1244</v>
      </c>
      <c r="G497" s="187" t="s">
        <v>134</v>
      </c>
      <c r="H497" s="188">
        <v>20</v>
      </c>
      <c r="I497" s="189"/>
      <c r="J497" s="190">
        <f>ROUND(I497*H497,2)</f>
        <v>0</v>
      </c>
      <c r="K497" s="186" t="s">
        <v>128</v>
      </c>
      <c r="L497" s="43"/>
      <c r="M497" s="191" t="s">
        <v>19</v>
      </c>
      <c r="N497" s="192" t="s">
        <v>42</v>
      </c>
      <c r="O497" s="83"/>
      <c r="P497" s="193">
        <f>O497*H497</f>
        <v>0</v>
      </c>
      <c r="Q497" s="193">
        <v>0</v>
      </c>
      <c r="R497" s="193">
        <f>Q497*H497</f>
        <v>0</v>
      </c>
      <c r="S497" s="193">
        <v>0</v>
      </c>
      <c r="T497" s="194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195" t="s">
        <v>129</v>
      </c>
      <c r="AT497" s="195" t="s">
        <v>124</v>
      </c>
      <c r="AU497" s="195" t="s">
        <v>71</v>
      </c>
      <c r="AY497" s="16" t="s">
        <v>130</v>
      </c>
      <c r="BE497" s="196">
        <f>IF(N497="základní",J497,0)</f>
        <v>0</v>
      </c>
      <c r="BF497" s="196">
        <f>IF(N497="snížená",J497,0)</f>
        <v>0</v>
      </c>
      <c r="BG497" s="196">
        <f>IF(N497="zákl. přenesená",J497,0)</f>
        <v>0</v>
      </c>
      <c r="BH497" s="196">
        <f>IF(N497="sníž. přenesená",J497,0)</f>
        <v>0</v>
      </c>
      <c r="BI497" s="196">
        <f>IF(N497="nulová",J497,0)</f>
        <v>0</v>
      </c>
      <c r="BJ497" s="16" t="s">
        <v>14</v>
      </c>
      <c r="BK497" s="196">
        <f>ROUND(I497*H497,2)</f>
        <v>0</v>
      </c>
      <c r="BL497" s="16" t="s">
        <v>129</v>
      </c>
      <c r="BM497" s="195" t="s">
        <v>1245</v>
      </c>
    </row>
    <row r="498" s="2" customFormat="1" ht="44.25" customHeight="1">
      <c r="A498" s="37"/>
      <c r="B498" s="38"/>
      <c r="C498" s="184" t="s">
        <v>1246</v>
      </c>
      <c r="D498" s="184" t="s">
        <v>124</v>
      </c>
      <c r="E498" s="185" t="s">
        <v>1247</v>
      </c>
      <c r="F498" s="186" t="s">
        <v>1248</v>
      </c>
      <c r="G498" s="187" t="s">
        <v>134</v>
      </c>
      <c r="H498" s="188">
        <v>10</v>
      </c>
      <c r="I498" s="189"/>
      <c r="J498" s="190">
        <f>ROUND(I498*H498,2)</f>
        <v>0</v>
      </c>
      <c r="K498" s="186" t="s">
        <v>128</v>
      </c>
      <c r="L498" s="43"/>
      <c r="M498" s="191" t="s">
        <v>19</v>
      </c>
      <c r="N498" s="192" t="s">
        <v>42</v>
      </c>
      <c r="O498" s="83"/>
      <c r="P498" s="193">
        <f>O498*H498</f>
        <v>0</v>
      </c>
      <c r="Q498" s="193">
        <v>0</v>
      </c>
      <c r="R498" s="193">
        <f>Q498*H498</f>
        <v>0</v>
      </c>
      <c r="S498" s="193">
        <v>0</v>
      </c>
      <c r="T498" s="194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195" t="s">
        <v>129</v>
      </c>
      <c r="AT498" s="195" t="s">
        <v>124</v>
      </c>
      <c r="AU498" s="195" t="s">
        <v>71</v>
      </c>
      <c r="AY498" s="16" t="s">
        <v>130</v>
      </c>
      <c r="BE498" s="196">
        <f>IF(N498="základní",J498,0)</f>
        <v>0</v>
      </c>
      <c r="BF498" s="196">
        <f>IF(N498="snížená",J498,0)</f>
        <v>0</v>
      </c>
      <c r="BG498" s="196">
        <f>IF(N498="zákl. přenesená",J498,0)</f>
        <v>0</v>
      </c>
      <c r="BH498" s="196">
        <f>IF(N498="sníž. přenesená",J498,0)</f>
        <v>0</v>
      </c>
      <c r="BI498" s="196">
        <f>IF(N498="nulová",J498,0)</f>
        <v>0</v>
      </c>
      <c r="BJ498" s="16" t="s">
        <v>14</v>
      </c>
      <c r="BK498" s="196">
        <f>ROUND(I498*H498,2)</f>
        <v>0</v>
      </c>
      <c r="BL498" s="16" t="s">
        <v>129</v>
      </c>
      <c r="BM498" s="195" t="s">
        <v>1249</v>
      </c>
    </row>
    <row r="499" s="2" customFormat="1" ht="44.25" customHeight="1">
      <c r="A499" s="37"/>
      <c r="B499" s="38"/>
      <c r="C499" s="184" t="s">
        <v>1250</v>
      </c>
      <c r="D499" s="184" t="s">
        <v>124</v>
      </c>
      <c r="E499" s="185" t="s">
        <v>1251</v>
      </c>
      <c r="F499" s="186" t="s">
        <v>1252</v>
      </c>
      <c r="G499" s="187" t="s">
        <v>134</v>
      </c>
      <c r="H499" s="188">
        <v>10</v>
      </c>
      <c r="I499" s="189"/>
      <c r="J499" s="190">
        <f>ROUND(I499*H499,2)</f>
        <v>0</v>
      </c>
      <c r="K499" s="186" t="s">
        <v>128</v>
      </c>
      <c r="L499" s="43"/>
      <c r="M499" s="191" t="s">
        <v>19</v>
      </c>
      <c r="N499" s="192" t="s">
        <v>42</v>
      </c>
      <c r="O499" s="83"/>
      <c r="P499" s="193">
        <f>O499*H499</f>
        <v>0</v>
      </c>
      <c r="Q499" s="193">
        <v>0</v>
      </c>
      <c r="R499" s="193">
        <f>Q499*H499</f>
        <v>0</v>
      </c>
      <c r="S499" s="193">
        <v>0</v>
      </c>
      <c r="T499" s="194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195" t="s">
        <v>129</v>
      </c>
      <c r="AT499" s="195" t="s">
        <v>124</v>
      </c>
      <c r="AU499" s="195" t="s">
        <v>71</v>
      </c>
      <c r="AY499" s="16" t="s">
        <v>130</v>
      </c>
      <c r="BE499" s="196">
        <f>IF(N499="základní",J499,0)</f>
        <v>0</v>
      </c>
      <c r="BF499" s="196">
        <f>IF(N499="snížená",J499,0)</f>
        <v>0</v>
      </c>
      <c r="BG499" s="196">
        <f>IF(N499="zákl. přenesená",J499,0)</f>
        <v>0</v>
      </c>
      <c r="BH499" s="196">
        <f>IF(N499="sníž. přenesená",J499,0)</f>
        <v>0</v>
      </c>
      <c r="BI499" s="196">
        <f>IF(N499="nulová",J499,0)</f>
        <v>0</v>
      </c>
      <c r="BJ499" s="16" t="s">
        <v>14</v>
      </c>
      <c r="BK499" s="196">
        <f>ROUND(I499*H499,2)</f>
        <v>0</v>
      </c>
      <c r="BL499" s="16" t="s">
        <v>129</v>
      </c>
      <c r="BM499" s="195" t="s">
        <v>1253</v>
      </c>
    </row>
    <row r="500" s="2" customFormat="1" ht="44.25" customHeight="1">
      <c r="A500" s="37"/>
      <c r="B500" s="38"/>
      <c r="C500" s="184" t="s">
        <v>1254</v>
      </c>
      <c r="D500" s="184" t="s">
        <v>124</v>
      </c>
      <c r="E500" s="185" t="s">
        <v>1255</v>
      </c>
      <c r="F500" s="186" t="s">
        <v>1256</v>
      </c>
      <c r="G500" s="187" t="s">
        <v>134</v>
      </c>
      <c r="H500" s="188">
        <v>4</v>
      </c>
      <c r="I500" s="189"/>
      <c r="J500" s="190">
        <f>ROUND(I500*H500,2)</f>
        <v>0</v>
      </c>
      <c r="K500" s="186" t="s">
        <v>128</v>
      </c>
      <c r="L500" s="43"/>
      <c r="M500" s="191" t="s">
        <v>19</v>
      </c>
      <c r="N500" s="192" t="s">
        <v>42</v>
      </c>
      <c r="O500" s="83"/>
      <c r="P500" s="193">
        <f>O500*H500</f>
        <v>0</v>
      </c>
      <c r="Q500" s="193">
        <v>0</v>
      </c>
      <c r="R500" s="193">
        <f>Q500*H500</f>
        <v>0</v>
      </c>
      <c r="S500" s="193">
        <v>0</v>
      </c>
      <c r="T500" s="194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195" t="s">
        <v>129</v>
      </c>
      <c r="AT500" s="195" t="s">
        <v>124</v>
      </c>
      <c r="AU500" s="195" t="s">
        <v>71</v>
      </c>
      <c r="AY500" s="16" t="s">
        <v>130</v>
      </c>
      <c r="BE500" s="196">
        <f>IF(N500="základní",J500,0)</f>
        <v>0</v>
      </c>
      <c r="BF500" s="196">
        <f>IF(N500="snížená",J500,0)</f>
        <v>0</v>
      </c>
      <c r="BG500" s="196">
        <f>IF(N500="zákl. přenesená",J500,0)</f>
        <v>0</v>
      </c>
      <c r="BH500" s="196">
        <f>IF(N500="sníž. přenesená",J500,0)</f>
        <v>0</v>
      </c>
      <c r="BI500" s="196">
        <f>IF(N500="nulová",J500,0)</f>
        <v>0</v>
      </c>
      <c r="BJ500" s="16" t="s">
        <v>14</v>
      </c>
      <c r="BK500" s="196">
        <f>ROUND(I500*H500,2)</f>
        <v>0</v>
      </c>
      <c r="BL500" s="16" t="s">
        <v>129</v>
      </c>
      <c r="BM500" s="195" t="s">
        <v>1257</v>
      </c>
    </row>
    <row r="501" s="2" customFormat="1" ht="37.8" customHeight="1">
      <c r="A501" s="37"/>
      <c r="B501" s="38"/>
      <c r="C501" s="184" t="s">
        <v>1258</v>
      </c>
      <c r="D501" s="184" t="s">
        <v>124</v>
      </c>
      <c r="E501" s="185" t="s">
        <v>1259</v>
      </c>
      <c r="F501" s="186" t="s">
        <v>1260</v>
      </c>
      <c r="G501" s="187" t="s">
        <v>134</v>
      </c>
      <c r="H501" s="188">
        <v>4</v>
      </c>
      <c r="I501" s="189"/>
      <c r="J501" s="190">
        <f>ROUND(I501*H501,2)</f>
        <v>0</v>
      </c>
      <c r="K501" s="186" t="s">
        <v>128</v>
      </c>
      <c r="L501" s="43"/>
      <c r="M501" s="191" t="s">
        <v>19</v>
      </c>
      <c r="N501" s="192" t="s">
        <v>42</v>
      </c>
      <c r="O501" s="83"/>
      <c r="P501" s="193">
        <f>O501*H501</f>
        <v>0</v>
      </c>
      <c r="Q501" s="193">
        <v>0</v>
      </c>
      <c r="R501" s="193">
        <f>Q501*H501</f>
        <v>0</v>
      </c>
      <c r="S501" s="193">
        <v>0</v>
      </c>
      <c r="T501" s="194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195" t="s">
        <v>129</v>
      </c>
      <c r="AT501" s="195" t="s">
        <v>124</v>
      </c>
      <c r="AU501" s="195" t="s">
        <v>71</v>
      </c>
      <c r="AY501" s="16" t="s">
        <v>130</v>
      </c>
      <c r="BE501" s="196">
        <f>IF(N501="základní",J501,0)</f>
        <v>0</v>
      </c>
      <c r="BF501" s="196">
        <f>IF(N501="snížená",J501,0)</f>
        <v>0</v>
      </c>
      <c r="BG501" s="196">
        <f>IF(N501="zákl. přenesená",J501,0)</f>
        <v>0</v>
      </c>
      <c r="BH501" s="196">
        <f>IF(N501="sníž. přenesená",J501,0)</f>
        <v>0</v>
      </c>
      <c r="BI501" s="196">
        <f>IF(N501="nulová",J501,0)</f>
        <v>0</v>
      </c>
      <c r="BJ501" s="16" t="s">
        <v>14</v>
      </c>
      <c r="BK501" s="196">
        <f>ROUND(I501*H501,2)</f>
        <v>0</v>
      </c>
      <c r="BL501" s="16" t="s">
        <v>129</v>
      </c>
      <c r="BM501" s="195" t="s">
        <v>1261</v>
      </c>
    </row>
    <row r="502" s="2" customFormat="1" ht="44.25" customHeight="1">
      <c r="A502" s="37"/>
      <c r="B502" s="38"/>
      <c r="C502" s="184" t="s">
        <v>1262</v>
      </c>
      <c r="D502" s="184" t="s">
        <v>124</v>
      </c>
      <c r="E502" s="185" t="s">
        <v>1263</v>
      </c>
      <c r="F502" s="186" t="s">
        <v>1264</v>
      </c>
      <c r="G502" s="187" t="s">
        <v>134</v>
      </c>
      <c r="H502" s="188">
        <v>4</v>
      </c>
      <c r="I502" s="189"/>
      <c r="J502" s="190">
        <f>ROUND(I502*H502,2)</f>
        <v>0</v>
      </c>
      <c r="K502" s="186" t="s">
        <v>128</v>
      </c>
      <c r="L502" s="43"/>
      <c r="M502" s="191" t="s">
        <v>19</v>
      </c>
      <c r="N502" s="192" t="s">
        <v>42</v>
      </c>
      <c r="O502" s="83"/>
      <c r="P502" s="193">
        <f>O502*H502</f>
        <v>0</v>
      </c>
      <c r="Q502" s="193">
        <v>0</v>
      </c>
      <c r="R502" s="193">
        <f>Q502*H502</f>
        <v>0</v>
      </c>
      <c r="S502" s="193">
        <v>0</v>
      </c>
      <c r="T502" s="194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195" t="s">
        <v>129</v>
      </c>
      <c r="AT502" s="195" t="s">
        <v>124</v>
      </c>
      <c r="AU502" s="195" t="s">
        <v>71</v>
      </c>
      <c r="AY502" s="16" t="s">
        <v>130</v>
      </c>
      <c r="BE502" s="196">
        <f>IF(N502="základní",J502,0)</f>
        <v>0</v>
      </c>
      <c r="BF502" s="196">
        <f>IF(N502="snížená",J502,0)</f>
        <v>0</v>
      </c>
      <c r="BG502" s="196">
        <f>IF(N502="zákl. přenesená",J502,0)</f>
        <v>0</v>
      </c>
      <c r="BH502" s="196">
        <f>IF(N502="sníž. přenesená",J502,0)</f>
        <v>0</v>
      </c>
      <c r="BI502" s="196">
        <f>IF(N502="nulová",J502,0)</f>
        <v>0</v>
      </c>
      <c r="BJ502" s="16" t="s">
        <v>14</v>
      </c>
      <c r="BK502" s="196">
        <f>ROUND(I502*H502,2)</f>
        <v>0</v>
      </c>
      <c r="BL502" s="16" t="s">
        <v>129</v>
      </c>
      <c r="BM502" s="195" t="s">
        <v>1265</v>
      </c>
    </row>
    <row r="503" s="2" customFormat="1" ht="37.8" customHeight="1">
      <c r="A503" s="37"/>
      <c r="B503" s="38"/>
      <c r="C503" s="184" t="s">
        <v>1266</v>
      </c>
      <c r="D503" s="184" t="s">
        <v>124</v>
      </c>
      <c r="E503" s="185" t="s">
        <v>1267</v>
      </c>
      <c r="F503" s="186" t="s">
        <v>1268</v>
      </c>
      <c r="G503" s="187" t="s">
        <v>134</v>
      </c>
      <c r="H503" s="188">
        <v>4</v>
      </c>
      <c r="I503" s="189"/>
      <c r="J503" s="190">
        <f>ROUND(I503*H503,2)</f>
        <v>0</v>
      </c>
      <c r="K503" s="186" t="s">
        <v>128</v>
      </c>
      <c r="L503" s="43"/>
      <c r="M503" s="191" t="s">
        <v>19</v>
      </c>
      <c r="N503" s="192" t="s">
        <v>42</v>
      </c>
      <c r="O503" s="83"/>
      <c r="P503" s="193">
        <f>O503*H503</f>
        <v>0</v>
      </c>
      <c r="Q503" s="193">
        <v>0</v>
      </c>
      <c r="R503" s="193">
        <f>Q503*H503</f>
        <v>0</v>
      </c>
      <c r="S503" s="193">
        <v>0</v>
      </c>
      <c r="T503" s="194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195" t="s">
        <v>129</v>
      </c>
      <c r="AT503" s="195" t="s">
        <v>124</v>
      </c>
      <c r="AU503" s="195" t="s">
        <v>71</v>
      </c>
      <c r="AY503" s="16" t="s">
        <v>130</v>
      </c>
      <c r="BE503" s="196">
        <f>IF(N503="základní",J503,0)</f>
        <v>0</v>
      </c>
      <c r="BF503" s="196">
        <f>IF(N503="snížená",J503,0)</f>
        <v>0</v>
      </c>
      <c r="BG503" s="196">
        <f>IF(N503="zákl. přenesená",J503,0)</f>
        <v>0</v>
      </c>
      <c r="BH503" s="196">
        <f>IF(N503="sníž. přenesená",J503,0)</f>
        <v>0</v>
      </c>
      <c r="BI503" s="196">
        <f>IF(N503="nulová",J503,0)</f>
        <v>0</v>
      </c>
      <c r="BJ503" s="16" t="s">
        <v>14</v>
      </c>
      <c r="BK503" s="196">
        <f>ROUND(I503*H503,2)</f>
        <v>0</v>
      </c>
      <c r="BL503" s="16" t="s">
        <v>129</v>
      </c>
      <c r="BM503" s="195" t="s">
        <v>1269</v>
      </c>
    </row>
    <row r="504" s="2" customFormat="1" ht="16.5" customHeight="1">
      <c r="A504" s="37"/>
      <c r="B504" s="38"/>
      <c r="C504" s="184" t="s">
        <v>1270</v>
      </c>
      <c r="D504" s="184" t="s">
        <v>124</v>
      </c>
      <c r="E504" s="185" t="s">
        <v>1271</v>
      </c>
      <c r="F504" s="186" t="s">
        <v>1272</v>
      </c>
      <c r="G504" s="187" t="s">
        <v>134</v>
      </c>
      <c r="H504" s="188">
        <v>4</v>
      </c>
      <c r="I504" s="189"/>
      <c r="J504" s="190">
        <f>ROUND(I504*H504,2)</f>
        <v>0</v>
      </c>
      <c r="K504" s="186" t="s">
        <v>128</v>
      </c>
      <c r="L504" s="43"/>
      <c r="M504" s="191" t="s">
        <v>19</v>
      </c>
      <c r="N504" s="192" t="s">
        <v>42</v>
      </c>
      <c r="O504" s="83"/>
      <c r="P504" s="193">
        <f>O504*H504</f>
        <v>0</v>
      </c>
      <c r="Q504" s="193">
        <v>0</v>
      </c>
      <c r="R504" s="193">
        <f>Q504*H504</f>
        <v>0</v>
      </c>
      <c r="S504" s="193">
        <v>0</v>
      </c>
      <c r="T504" s="194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195" t="s">
        <v>129</v>
      </c>
      <c r="AT504" s="195" t="s">
        <v>124</v>
      </c>
      <c r="AU504" s="195" t="s">
        <v>71</v>
      </c>
      <c r="AY504" s="16" t="s">
        <v>130</v>
      </c>
      <c r="BE504" s="196">
        <f>IF(N504="základní",J504,0)</f>
        <v>0</v>
      </c>
      <c r="BF504" s="196">
        <f>IF(N504="snížená",J504,0)</f>
        <v>0</v>
      </c>
      <c r="BG504" s="196">
        <f>IF(N504="zákl. přenesená",J504,0)</f>
        <v>0</v>
      </c>
      <c r="BH504" s="196">
        <f>IF(N504="sníž. přenesená",J504,0)</f>
        <v>0</v>
      </c>
      <c r="BI504" s="196">
        <f>IF(N504="nulová",J504,0)</f>
        <v>0</v>
      </c>
      <c r="BJ504" s="16" t="s">
        <v>14</v>
      </c>
      <c r="BK504" s="196">
        <f>ROUND(I504*H504,2)</f>
        <v>0</v>
      </c>
      <c r="BL504" s="16" t="s">
        <v>129</v>
      </c>
      <c r="BM504" s="195" t="s">
        <v>1273</v>
      </c>
    </row>
    <row r="505" s="2" customFormat="1" ht="49.05" customHeight="1">
      <c r="A505" s="37"/>
      <c r="B505" s="38"/>
      <c r="C505" s="184" t="s">
        <v>1274</v>
      </c>
      <c r="D505" s="184" t="s">
        <v>124</v>
      </c>
      <c r="E505" s="185" t="s">
        <v>1275</v>
      </c>
      <c r="F505" s="186" t="s">
        <v>1276</v>
      </c>
      <c r="G505" s="187" t="s">
        <v>416</v>
      </c>
      <c r="H505" s="188">
        <v>100</v>
      </c>
      <c r="I505" s="189"/>
      <c r="J505" s="190">
        <f>ROUND(I505*H505,2)</f>
        <v>0</v>
      </c>
      <c r="K505" s="186" t="s">
        <v>128</v>
      </c>
      <c r="L505" s="43"/>
      <c r="M505" s="191" t="s">
        <v>19</v>
      </c>
      <c r="N505" s="192" t="s">
        <v>42</v>
      </c>
      <c r="O505" s="83"/>
      <c r="P505" s="193">
        <f>O505*H505</f>
        <v>0</v>
      </c>
      <c r="Q505" s="193">
        <v>0</v>
      </c>
      <c r="R505" s="193">
        <f>Q505*H505</f>
        <v>0</v>
      </c>
      <c r="S505" s="193">
        <v>0</v>
      </c>
      <c r="T505" s="194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195" t="s">
        <v>129</v>
      </c>
      <c r="AT505" s="195" t="s">
        <v>124</v>
      </c>
      <c r="AU505" s="195" t="s">
        <v>71</v>
      </c>
      <c r="AY505" s="16" t="s">
        <v>130</v>
      </c>
      <c r="BE505" s="196">
        <f>IF(N505="základní",J505,0)</f>
        <v>0</v>
      </c>
      <c r="BF505" s="196">
        <f>IF(N505="snížená",J505,0)</f>
        <v>0</v>
      </c>
      <c r="BG505" s="196">
        <f>IF(N505="zákl. přenesená",J505,0)</f>
        <v>0</v>
      </c>
      <c r="BH505" s="196">
        <f>IF(N505="sníž. přenesená",J505,0)</f>
        <v>0</v>
      </c>
      <c r="BI505" s="196">
        <f>IF(N505="nulová",J505,0)</f>
        <v>0</v>
      </c>
      <c r="BJ505" s="16" t="s">
        <v>14</v>
      </c>
      <c r="BK505" s="196">
        <f>ROUND(I505*H505,2)</f>
        <v>0</v>
      </c>
      <c r="BL505" s="16" t="s">
        <v>129</v>
      </c>
      <c r="BM505" s="195" t="s">
        <v>1277</v>
      </c>
    </row>
    <row r="506" s="2" customFormat="1">
      <c r="A506" s="37"/>
      <c r="B506" s="38"/>
      <c r="C506" s="39"/>
      <c r="D506" s="197" t="s">
        <v>159</v>
      </c>
      <c r="E506" s="39"/>
      <c r="F506" s="198" t="s">
        <v>418</v>
      </c>
      <c r="G506" s="39"/>
      <c r="H506" s="39"/>
      <c r="I506" s="199"/>
      <c r="J506" s="39"/>
      <c r="K506" s="39"/>
      <c r="L506" s="43"/>
      <c r="M506" s="200"/>
      <c r="N506" s="201"/>
      <c r="O506" s="83"/>
      <c r="P506" s="83"/>
      <c r="Q506" s="83"/>
      <c r="R506" s="83"/>
      <c r="S506" s="83"/>
      <c r="T506" s="84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T506" s="16" t="s">
        <v>159</v>
      </c>
      <c r="AU506" s="16" t="s">
        <v>71</v>
      </c>
    </row>
    <row r="507" s="2" customFormat="1" ht="49.05" customHeight="1">
      <c r="A507" s="37"/>
      <c r="B507" s="38"/>
      <c r="C507" s="184" t="s">
        <v>1278</v>
      </c>
      <c r="D507" s="184" t="s">
        <v>124</v>
      </c>
      <c r="E507" s="185" t="s">
        <v>1279</v>
      </c>
      <c r="F507" s="186" t="s">
        <v>1280</v>
      </c>
      <c r="G507" s="187" t="s">
        <v>416</v>
      </c>
      <c r="H507" s="188">
        <v>100</v>
      </c>
      <c r="I507" s="189"/>
      <c r="J507" s="190">
        <f>ROUND(I507*H507,2)</f>
        <v>0</v>
      </c>
      <c r="K507" s="186" t="s">
        <v>128</v>
      </c>
      <c r="L507" s="43"/>
      <c r="M507" s="191" t="s">
        <v>19</v>
      </c>
      <c r="N507" s="192" t="s">
        <v>42</v>
      </c>
      <c r="O507" s="83"/>
      <c r="P507" s="193">
        <f>O507*H507</f>
        <v>0</v>
      </c>
      <c r="Q507" s="193">
        <v>0</v>
      </c>
      <c r="R507" s="193">
        <f>Q507*H507</f>
        <v>0</v>
      </c>
      <c r="S507" s="193">
        <v>0</v>
      </c>
      <c r="T507" s="194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195" t="s">
        <v>129</v>
      </c>
      <c r="AT507" s="195" t="s">
        <v>124</v>
      </c>
      <c r="AU507" s="195" t="s">
        <v>71</v>
      </c>
      <c r="AY507" s="16" t="s">
        <v>130</v>
      </c>
      <c r="BE507" s="196">
        <f>IF(N507="základní",J507,0)</f>
        <v>0</v>
      </c>
      <c r="BF507" s="196">
        <f>IF(N507="snížená",J507,0)</f>
        <v>0</v>
      </c>
      <c r="BG507" s="196">
        <f>IF(N507="zákl. přenesená",J507,0)</f>
        <v>0</v>
      </c>
      <c r="BH507" s="196">
        <f>IF(N507="sníž. přenesená",J507,0)</f>
        <v>0</v>
      </c>
      <c r="BI507" s="196">
        <f>IF(N507="nulová",J507,0)</f>
        <v>0</v>
      </c>
      <c r="BJ507" s="16" t="s">
        <v>14</v>
      </c>
      <c r="BK507" s="196">
        <f>ROUND(I507*H507,2)</f>
        <v>0</v>
      </c>
      <c r="BL507" s="16" t="s">
        <v>129</v>
      </c>
      <c r="BM507" s="195" t="s">
        <v>1281</v>
      </c>
    </row>
    <row r="508" s="2" customFormat="1">
      <c r="A508" s="37"/>
      <c r="B508" s="38"/>
      <c r="C508" s="39"/>
      <c r="D508" s="197" t="s">
        <v>159</v>
      </c>
      <c r="E508" s="39"/>
      <c r="F508" s="198" t="s">
        <v>418</v>
      </c>
      <c r="G508" s="39"/>
      <c r="H508" s="39"/>
      <c r="I508" s="199"/>
      <c r="J508" s="39"/>
      <c r="K508" s="39"/>
      <c r="L508" s="43"/>
      <c r="M508" s="200"/>
      <c r="N508" s="201"/>
      <c r="O508" s="83"/>
      <c r="P508" s="83"/>
      <c r="Q508" s="83"/>
      <c r="R508" s="83"/>
      <c r="S508" s="83"/>
      <c r="T508" s="84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T508" s="16" t="s">
        <v>159</v>
      </c>
      <c r="AU508" s="16" t="s">
        <v>71</v>
      </c>
    </row>
    <row r="509" s="2" customFormat="1" ht="49.05" customHeight="1">
      <c r="A509" s="37"/>
      <c r="B509" s="38"/>
      <c r="C509" s="184" t="s">
        <v>1282</v>
      </c>
      <c r="D509" s="184" t="s">
        <v>124</v>
      </c>
      <c r="E509" s="185" t="s">
        <v>1283</v>
      </c>
      <c r="F509" s="186" t="s">
        <v>1284</v>
      </c>
      <c r="G509" s="187" t="s">
        <v>416</v>
      </c>
      <c r="H509" s="188">
        <v>100</v>
      </c>
      <c r="I509" s="189"/>
      <c r="J509" s="190">
        <f>ROUND(I509*H509,2)</f>
        <v>0</v>
      </c>
      <c r="K509" s="186" t="s">
        <v>128</v>
      </c>
      <c r="L509" s="43"/>
      <c r="M509" s="191" t="s">
        <v>19</v>
      </c>
      <c r="N509" s="192" t="s">
        <v>42</v>
      </c>
      <c r="O509" s="83"/>
      <c r="P509" s="193">
        <f>O509*H509</f>
        <v>0</v>
      </c>
      <c r="Q509" s="193">
        <v>0</v>
      </c>
      <c r="R509" s="193">
        <f>Q509*H509</f>
        <v>0</v>
      </c>
      <c r="S509" s="193">
        <v>0</v>
      </c>
      <c r="T509" s="194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195" t="s">
        <v>129</v>
      </c>
      <c r="AT509" s="195" t="s">
        <v>124</v>
      </c>
      <c r="AU509" s="195" t="s">
        <v>71</v>
      </c>
      <c r="AY509" s="16" t="s">
        <v>130</v>
      </c>
      <c r="BE509" s="196">
        <f>IF(N509="základní",J509,0)</f>
        <v>0</v>
      </c>
      <c r="BF509" s="196">
        <f>IF(N509="snížená",J509,0)</f>
        <v>0</v>
      </c>
      <c r="BG509" s="196">
        <f>IF(N509="zákl. přenesená",J509,0)</f>
        <v>0</v>
      </c>
      <c r="BH509" s="196">
        <f>IF(N509="sníž. přenesená",J509,0)</f>
        <v>0</v>
      </c>
      <c r="BI509" s="196">
        <f>IF(N509="nulová",J509,0)</f>
        <v>0</v>
      </c>
      <c r="BJ509" s="16" t="s">
        <v>14</v>
      </c>
      <c r="BK509" s="196">
        <f>ROUND(I509*H509,2)</f>
        <v>0</v>
      </c>
      <c r="BL509" s="16" t="s">
        <v>129</v>
      </c>
      <c r="BM509" s="195" t="s">
        <v>1285</v>
      </c>
    </row>
    <row r="510" s="2" customFormat="1">
      <c r="A510" s="37"/>
      <c r="B510" s="38"/>
      <c r="C510" s="39"/>
      <c r="D510" s="197" t="s">
        <v>159</v>
      </c>
      <c r="E510" s="39"/>
      <c r="F510" s="198" t="s">
        <v>418</v>
      </c>
      <c r="G510" s="39"/>
      <c r="H510" s="39"/>
      <c r="I510" s="199"/>
      <c r="J510" s="39"/>
      <c r="K510" s="39"/>
      <c r="L510" s="43"/>
      <c r="M510" s="200"/>
      <c r="N510" s="201"/>
      <c r="O510" s="83"/>
      <c r="P510" s="83"/>
      <c r="Q510" s="83"/>
      <c r="R510" s="83"/>
      <c r="S510" s="83"/>
      <c r="T510" s="84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T510" s="16" t="s">
        <v>159</v>
      </c>
      <c r="AU510" s="16" t="s">
        <v>71</v>
      </c>
    </row>
    <row r="511" s="2" customFormat="1" ht="49.05" customHeight="1">
      <c r="A511" s="37"/>
      <c r="B511" s="38"/>
      <c r="C511" s="184" t="s">
        <v>1286</v>
      </c>
      <c r="D511" s="184" t="s">
        <v>124</v>
      </c>
      <c r="E511" s="185" t="s">
        <v>1287</v>
      </c>
      <c r="F511" s="186" t="s">
        <v>1288</v>
      </c>
      <c r="G511" s="187" t="s">
        <v>416</v>
      </c>
      <c r="H511" s="188">
        <v>100</v>
      </c>
      <c r="I511" s="189"/>
      <c r="J511" s="190">
        <f>ROUND(I511*H511,2)</f>
        <v>0</v>
      </c>
      <c r="K511" s="186" t="s">
        <v>128</v>
      </c>
      <c r="L511" s="43"/>
      <c r="M511" s="191" t="s">
        <v>19</v>
      </c>
      <c r="N511" s="192" t="s">
        <v>42</v>
      </c>
      <c r="O511" s="83"/>
      <c r="P511" s="193">
        <f>O511*H511</f>
        <v>0</v>
      </c>
      <c r="Q511" s="193">
        <v>0</v>
      </c>
      <c r="R511" s="193">
        <f>Q511*H511</f>
        <v>0</v>
      </c>
      <c r="S511" s="193">
        <v>0</v>
      </c>
      <c r="T511" s="194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195" t="s">
        <v>129</v>
      </c>
      <c r="AT511" s="195" t="s">
        <v>124</v>
      </c>
      <c r="AU511" s="195" t="s">
        <v>71</v>
      </c>
      <c r="AY511" s="16" t="s">
        <v>130</v>
      </c>
      <c r="BE511" s="196">
        <f>IF(N511="základní",J511,0)</f>
        <v>0</v>
      </c>
      <c r="BF511" s="196">
        <f>IF(N511="snížená",J511,0)</f>
        <v>0</v>
      </c>
      <c r="BG511" s="196">
        <f>IF(N511="zákl. přenesená",J511,0)</f>
        <v>0</v>
      </c>
      <c r="BH511" s="196">
        <f>IF(N511="sníž. přenesená",J511,0)</f>
        <v>0</v>
      </c>
      <c r="BI511" s="196">
        <f>IF(N511="nulová",J511,0)</f>
        <v>0</v>
      </c>
      <c r="BJ511" s="16" t="s">
        <v>14</v>
      </c>
      <c r="BK511" s="196">
        <f>ROUND(I511*H511,2)</f>
        <v>0</v>
      </c>
      <c r="BL511" s="16" t="s">
        <v>129</v>
      </c>
      <c r="BM511" s="195" t="s">
        <v>1289</v>
      </c>
    </row>
    <row r="512" s="2" customFormat="1">
      <c r="A512" s="37"/>
      <c r="B512" s="38"/>
      <c r="C512" s="39"/>
      <c r="D512" s="197" t="s">
        <v>159</v>
      </c>
      <c r="E512" s="39"/>
      <c r="F512" s="198" t="s">
        <v>427</v>
      </c>
      <c r="G512" s="39"/>
      <c r="H512" s="39"/>
      <c r="I512" s="199"/>
      <c r="J512" s="39"/>
      <c r="K512" s="39"/>
      <c r="L512" s="43"/>
      <c r="M512" s="200"/>
      <c r="N512" s="201"/>
      <c r="O512" s="83"/>
      <c r="P512" s="83"/>
      <c r="Q512" s="83"/>
      <c r="R512" s="83"/>
      <c r="S512" s="83"/>
      <c r="T512" s="84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T512" s="16" t="s">
        <v>159</v>
      </c>
      <c r="AU512" s="16" t="s">
        <v>71</v>
      </c>
    </row>
    <row r="513" s="2" customFormat="1" ht="49.05" customHeight="1">
      <c r="A513" s="37"/>
      <c r="B513" s="38"/>
      <c r="C513" s="184" t="s">
        <v>1290</v>
      </c>
      <c r="D513" s="184" t="s">
        <v>124</v>
      </c>
      <c r="E513" s="185" t="s">
        <v>1291</v>
      </c>
      <c r="F513" s="186" t="s">
        <v>1292</v>
      </c>
      <c r="G513" s="187" t="s">
        <v>416</v>
      </c>
      <c r="H513" s="188">
        <v>100</v>
      </c>
      <c r="I513" s="189"/>
      <c r="J513" s="190">
        <f>ROUND(I513*H513,2)</f>
        <v>0</v>
      </c>
      <c r="K513" s="186" t="s">
        <v>128</v>
      </c>
      <c r="L513" s="43"/>
      <c r="M513" s="191" t="s">
        <v>19</v>
      </c>
      <c r="N513" s="192" t="s">
        <v>42</v>
      </c>
      <c r="O513" s="83"/>
      <c r="P513" s="193">
        <f>O513*H513</f>
        <v>0</v>
      </c>
      <c r="Q513" s="193">
        <v>0</v>
      </c>
      <c r="R513" s="193">
        <f>Q513*H513</f>
        <v>0</v>
      </c>
      <c r="S513" s="193">
        <v>0</v>
      </c>
      <c r="T513" s="194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195" t="s">
        <v>129</v>
      </c>
      <c r="AT513" s="195" t="s">
        <v>124</v>
      </c>
      <c r="AU513" s="195" t="s">
        <v>71</v>
      </c>
      <c r="AY513" s="16" t="s">
        <v>130</v>
      </c>
      <c r="BE513" s="196">
        <f>IF(N513="základní",J513,0)</f>
        <v>0</v>
      </c>
      <c r="BF513" s="196">
        <f>IF(N513="snížená",J513,0)</f>
        <v>0</v>
      </c>
      <c r="BG513" s="196">
        <f>IF(N513="zákl. přenesená",J513,0)</f>
        <v>0</v>
      </c>
      <c r="BH513" s="196">
        <f>IF(N513="sníž. přenesená",J513,0)</f>
        <v>0</v>
      </c>
      <c r="BI513" s="196">
        <f>IF(N513="nulová",J513,0)</f>
        <v>0</v>
      </c>
      <c r="BJ513" s="16" t="s">
        <v>14</v>
      </c>
      <c r="BK513" s="196">
        <f>ROUND(I513*H513,2)</f>
        <v>0</v>
      </c>
      <c r="BL513" s="16" t="s">
        <v>129</v>
      </c>
      <c r="BM513" s="195" t="s">
        <v>1293</v>
      </c>
    </row>
    <row r="514" s="2" customFormat="1">
      <c r="A514" s="37"/>
      <c r="B514" s="38"/>
      <c r="C514" s="39"/>
      <c r="D514" s="197" t="s">
        <v>159</v>
      </c>
      <c r="E514" s="39"/>
      <c r="F514" s="198" t="s">
        <v>427</v>
      </c>
      <c r="G514" s="39"/>
      <c r="H514" s="39"/>
      <c r="I514" s="199"/>
      <c r="J514" s="39"/>
      <c r="K514" s="39"/>
      <c r="L514" s="43"/>
      <c r="M514" s="200"/>
      <c r="N514" s="201"/>
      <c r="O514" s="83"/>
      <c r="P514" s="83"/>
      <c r="Q514" s="83"/>
      <c r="R514" s="83"/>
      <c r="S514" s="83"/>
      <c r="T514" s="84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T514" s="16" t="s">
        <v>159</v>
      </c>
      <c r="AU514" s="16" t="s">
        <v>71</v>
      </c>
    </row>
    <row r="515" s="2" customFormat="1" ht="49.05" customHeight="1">
      <c r="A515" s="37"/>
      <c r="B515" s="38"/>
      <c r="C515" s="184" t="s">
        <v>1294</v>
      </c>
      <c r="D515" s="184" t="s">
        <v>124</v>
      </c>
      <c r="E515" s="185" t="s">
        <v>1295</v>
      </c>
      <c r="F515" s="186" t="s">
        <v>1296</v>
      </c>
      <c r="G515" s="187" t="s">
        <v>416</v>
      </c>
      <c r="H515" s="188">
        <v>100</v>
      </c>
      <c r="I515" s="189"/>
      <c r="J515" s="190">
        <f>ROUND(I515*H515,2)</f>
        <v>0</v>
      </c>
      <c r="K515" s="186" t="s">
        <v>128</v>
      </c>
      <c r="L515" s="43"/>
      <c r="M515" s="191" t="s">
        <v>19</v>
      </c>
      <c r="N515" s="192" t="s">
        <v>42</v>
      </c>
      <c r="O515" s="83"/>
      <c r="P515" s="193">
        <f>O515*H515</f>
        <v>0</v>
      </c>
      <c r="Q515" s="193">
        <v>0</v>
      </c>
      <c r="R515" s="193">
        <f>Q515*H515</f>
        <v>0</v>
      </c>
      <c r="S515" s="193">
        <v>0</v>
      </c>
      <c r="T515" s="194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195" t="s">
        <v>129</v>
      </c>
      <c r="AT515" s="195" t="s">
        <v>124</v>
      </c>
      <c r="AU515" s="195" t="s">
        <v>71</v>
      </c>
      <c r="AY515" s="16" t="s">
        <v>130</v>
      </c>
      <c r="BE515" s="196">
        <f>IF(N515="základní",J515,0)</f>
        <v>0</v>
      </c>
      <c r="BF515" s="196">
        <f>IF(N515="snížená",J515,0)</f>
        <v>0</v>
      </c>
      <c r="BG515" s="196">
        <f>IF(N515="zákl. přenesená",J515,0)</f>
        <v>0</v>
      </c>
      <c r="BH515" s="196">
        <f>IF(N515="sníž. přenesená",J515,0)</f>
        <v>0</v>
      </c>
      <c r="BI515" s="196">
        <f>IF(N515="nulová",J515,0)</f>
        <v>0</v>
      </c>
      <c r="BJ515" s="16" t="s">
        <v>14</v>
      </c>
      <c r="BK515" s="196">
        <f>ROUND(I515*H515,2)</f>
        <v>0</v>
      </c>
      <c r="BL515" s="16" t="s">
        <v>129</v>
      </c>
      <c r="BM515" s="195" t="s">
        <v>1297</v>
      </c>
    </row>
    <row r="516" s="2" customFormat="1">
      <c r="A516" s="37"/>
      <c r="B516" s="38"/>
      <c r="C516" s="39"/>
      <c r="D516" s="197" t="s">
        <v>159</v>
      </c>
      <c r="E516" s="39"/>
      <c r="F516" s="198" t="s">
        <v>427</v>
      </c>
      <c r="G516" s="39"/>
      <c r="H516" s="39"/>
      <c r="I516" s="199"/>
      <c r="J516" s="39"/>
      <c r="K516" s="39"/>
      <c r="L516" s="43"/>
      <c r="M516" s="200"/>
      <c r="N516" s="201"/>
      <c r="O516" s="83"/>
      <c r="P516" s="83"/>
      <c r="Q516" s="83"/>
      <c r="R516" s="83"/>
      <c r="S516" s="83"/>
      <c r="T516" s="84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T516" s="16" t="s">
        <v>159</v>
      </c>
      <c r="AU516" s="16" t="s">
        <v>71</v>
      </c>
    </row>
    <row r="517" s="2" customFormat="1" ht="37.8" customHeight="1">
      <c r="A517" s="37"/>
      <c r="B517" s="38"/>
      <c r="C517" s="184" t="s">
        <v>1298</v>
      </c>
      <c r="D517" s="184" t="s">
        <v>124</v>
      </c>
      <c r="E517" s="185" t="s">
        <v>1299</v>
      </c>
      <c r="F517" s="186" t="s">
        <v>1300</v>
      </c>
      <c r="G517" s="187" t="s">
        <v>233</v>
      </c>
      <c r="H517" s="188">
        <v>1</v>
      </c>
      <c r="I517" s="189"/>
      <c r="J517" s="190">
        <f>ROUND(I517*H517,2)</f>
        <v>0</v>
      </c>
      <c r="K517" s="186" t="s">
        <v>128</v>
      </c>
      <c r="L517" s="43"/>
      <c r="M517" s="191" t="s">
        <v>19</v>
      </c>
      <c r="N517" s="192" t="s">
        <v>42</v>
      </c>
      <c r="O517" s="83"/>
      <c r="P517" s="193">
        <f>O517*H517</f>
        <v>0</v>
      </c>
      <c r="Q517" s="193">
        <v>0</v>
      </c>
      <c r="R517" s="193">
        <f>Q517*H517</f>
        <v>0</v>
      </c>
      <c r="S517" s="193">
        <v>0</v>
      </c>
      <c r="T517" s="194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195" t="s">
        <v>129</v>
      </c>
      <c r="AT517" s="195" t="s">
        <v>124</v>
      </c>
      <c r="AU517" s="195" t="s">
        <v>71</v>
      </c>
      <c r="AY517" s="16" t="s">
        <v>130</v>
      </c>
      <c r="BE517" s="196">
        <f>IF(N517="základní",J517,0)</f>
        <v>0</v>
      </c>
      <c r="BF517" s="196">
        <f>IF(N517="snížená",J517,0)</f>
        <v>0</v>
      </c>
      <c r="BG517" s="196">
        <f>IF(N517="zákl. přenesená",J517,0)</f>
        <v>0</v>
      </c>
      <c r="BH517" s="196">
        <f>IF(N517="sníž. přenesená",J517,0)</f>
        <v>0</v>
      </c>
      <c r="BI517" s="196">
        <f>IF(N517="nulová",J517,0)</f>
        <v>0</v>
      </c>
      <c r="BJ517" s="16" t="s">
        <v>14</v>
      </c>
      <c r="BK517" s="196">
        <f>ROUND(I517*H517,2)</f>
        <v>0</v>
      </c>
      <c r="BL517" s="16" t="s">
        <v>129</v>
      </c>
      <c r="BM517" s="195" t="s">
        <v>1301</v>
      </c>
    </row>
    <row r="518" s="2" customFormat="1">
      <c r="A518" s="37"/>
      <c r="B518" s="38"/>
      <c r="C518" s="39"/>
      <c r="D518" s="197" t="s">
        <v>159</v>
      </c>
      <c r="E518" s="39"/>
      <c r="F518" s="198" t="s">
        <v>436</v>
      </c>
      <c r="G518" s="39"/>
      <c r="H518" s="39"/>
      <c r="I518" s="199"/>
      <c r="J518" s="39"/>
      <c r="K518" s="39"/>
      <c r="L518" s="43"/>
      <c r="M518" s="200"/>
      <c r="N518" s="201"/>
      <c r="O518" s="83"/>
      <c r="P518" s="83"/>
      <c r="Q518" s="83"/>
      <c r="R518" s="83"/>
      <c r="S518" s="83"/>
      <c r="T518" s="84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T518" s="16" t="s">
        <v>159</v>
      </c>
      <c r="AU518" s="16" t="s">
        <v>71</v>
      </c>
    </row>
    <row r="519" s="2" customFormat="1" ht="37.8" customHeight="1">
      <c r="A519" s="37"/>
      <c r="B519" s="38"/>
      <c r="C519" s="184" t="s">
        <v>1302</v>
      </c>
      <c r="D519" s="184" t="s">
        <v>124</v>
      </c>
      <c r="E519" s="185" t="s">
        <v>1303</v>
      </c>
      <c r="F519" s="186" t="s">
        <v>1304</v>
      </c>
      <c r="G519" s="187" t="s">
        <v>233</v>
      </c>
      <c r="H519" s="188">
        <v>1</v>
      </c>
      <c r="I519" s="189"/>
      <c r="J519" s="190">
        <f>ROUND(I519*H519,2)</f>
        <v>0</v>
      </c>
      <c r="K519" s="186" t="s">
        <v>128</v>
      </c>
      <c r="L519" s="43"/>
      <c r="M519" s="191" t="s">
        <v>19</v>
      </c>
      <c r="N519" s="192" t="s">
        <v>42</v>
      </c>
      <c r="O519" s="83"/>
      <c r="P519" s="193">
        <f>O519*H519</f>
        <v>0</v>
      </c>
      <c r="Q519" s="193">
        <v>0</v>
      </c>
      <c r="R519" s="193">
        <f>Q519*H519</f>
        <v>0</v>
      </c>
      <c r="S519" s="193">
        <v>0</v>
      </c>
      <c r="T519" s="194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95" t="s">
        <v>129</v>
      </c>
      <c r="AT519" s="195" t="s">
        <v>124</v>
      </c>
      <c r="AU519" s="195" t="s">
        <v>71</v>
      </c>
      <c r="AY519" s="16" t="s">
        <v>130</v>
      </c>
      <c r="BE519" s="196">
        <f>IF(N519="základní",J519,0)</f>
        <v>0</v>
      </c>
      <c r="BF519" s="196">
        <f>IF(N519="snížená",J519,0)</f>
        <v>0</v>
      </c>
      <c r="BG519" s="196">
        <f>IF(N519="zákl. přenesená",J519,0)</f>
        <v>0</v>
      </c>
      <c r="BH519" s="196">
        <f>IF(N519="sníž. přenesená",J519,0)</f>
        <v>0</v>
      </c>
      <c r="BI519" s="196">
        <f>IF(N519="nulová",J519,0)</f>
        <v>0</v>
      </c>
      <c r="BJ519" s="16" t="s">
        <v>14</v>
      </c>
      <c r="BK519" s="196">
        <f>ROUND(I519*H519,2)</f>
        <v>0</v>
      </c>
      <c r="BL519" s="16" t="s">
        <v>129</v>
      </c>
      <c r="BM519" s="195" t="s">
        <v>1305</v>
      </c>
    </row>
    <row r="520" s="2" customFormat="1">
      <c r="A520" s="37"/>
      <c r="B520" s="38"/>
      <c r="C520" s="39"/>
      <c r="D520" s="197" t="s">
        <v>159</v>
      </c>
      <c r="E520" s="39"/>
      <c r="F520" s="198" t="s">
        <v>436</v>
      </c>
      <c r="G520" s="39"/>
      <c r="H520" s="39"/>
      <c r="I520" s="199"/>
      <c r="J520" s="39"/>
      <c r="K520" s="39"/>
      <c r="L520" s="43"/>
      <c r="M520" s="200"/>
      <c r="N520" s="201"/>
      <c r="O520" s="83"/>
      <c r="P520" s="83"/>
      <c r="Q520" s="83"/>
      <c r="R520" s="83"/>
      <c r="S520" s="83"/>
      <c r="T520" s="84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T520" s="16" t="s">
        <v>159</v>
      </c>
      <c r="AU520" s="16" t="s">
        <v>71</v>
      </c>
    </row>
    <row r="521" s="2" customFormat="1" ht="66.75" customHeight="1">
      <c r="A521" s="37"/>
      <c r="B521" s="38"/>
      <c r="C521" s="184" t="s">
        <v>1306</v>
      </c>
      <c r="D521" s="184" t="s">
        <v>124</v>
      </c>
      <c r="E521" s="185" t="s">
        <v>1307</v>
      </c>
      <c r="F521" s="186" t="s">
        <v>1308</v>
      </c>
      <c r="G521" s="187" t="s">
        <v>233</v>
      </c>
      <c r="H521" s="188">
        <v>1</v>
      </c>
      <c r="I521" s="189"/>
      <c r="J521" s="190">
        <f>ROUND(I521*H521,2)</f>
        <v>0</v>
      </c>
      <c r="K521" s="186" t="s">
        <v>128</v>
      </c>
      <c r="L521" s="43"/>
      <c r="M521" s="191" t="s">
        <v>19</v>
      </c>
      <c r="N521" s="192" t="s">
        <v>42</v>
      </c>
      <c r="O521" s="83"/>
      <c r="P521" s="193">
        <f>O521*H521</f>
        <v>0</v>
      </c>
      <c r="Q521" s="193">
        <v>0</v>
      </c>
      <c r="R521" s="193">
        <f>Q521*H521</f>
        <v>0</v>
      </c>
      <c r="S521" s="193">
        <v>0</v>
      </c>
      <c r="T521" s="194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195" t="s">
        <v>129</v>
      </c>
      <c r="AT521" s="195" t="s">
        <v>124</v>
      </c>
      <c r="AU521" s="195" t="s">
        <v>71</v>
      </c>
      <c r="AY521" s="16" t="s">
        <v>130</v>
      </c>
      <c r="BE521" s="196">
        <f>IF(N521="základní",J521,0)</f>
        <v>0</v>
      </c>
      <c r="BF521" s="196">
        <f>IF(N521="snížená",J521,0)</f>
        <v>0</v>
      </c>
      <c r="BG521" s="196">
        <f>IF(N521="zákl. přenesená",J521,0)</f>
        <v>0</v>
      </c>
      <c r="BH521" s="196">
        <f>IF(N521="sníž. přenesená",J521,0)</f>
        <v>0</v>
      </c>
      <c r="BI521" s="196">
        <f>IF(N521="nulová",J521,0)</f>
        <v>0</v>
      </c>
      <c r="BJ521" s="16" t="s">
        <v>14</v>
      </c>
      <c r="BK521" s="196">
        <f>ROUND(I521*H521,2)</f>
        <v>0</v>
      </c>
      <c r="BL521" s="16" t="s">
        <v>129</v>
      </c>
      <c r="BM521" s="195" t="s">
        <v>1309</v>
      </c>
    </row>
    <row r="522" s="2" customFormat="1">
      <c r="A522" s="37"/>
      <c r="B522" s="38"/>
      <c r="C522" s="39"/>
      <c r="D522" s="197" t="s">
        <v>159</v>
      </c>
      <c r="E522" s="39"/>
      <c r="F522" s="198" t="s">
        <v>436</v>
      </c>
      <c r="G522" s="39"/>
      <c r="H522" s="39"/>
      <c r="I522" s="199"/>
      <c r="J522" s="39"/>
      <c r="K522" s="39"/>
      <c r="L522" s="43"/>
      <c r="M522" s="200"/>
      <c r="N522" s="201"/>
      <c r="O522" s="83"/>
      <c r="P522" s="83"/>
      <c r="Q522" s="83"/>
      <c r="R522" s="83"/>
      <c r="S522" s="83"/>
      <c r="T522" s="84"/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T522" s="16" t="s">
        <v>159</v>
      </c>
      <c r="AU522" s="16" t="s">
        <v>71</v>
      </c>
    </row>
    <row r="523" s="2" customFormat="1" ht="62.7" customHeight="1">
      <c r="A523" s="37"/>
      <c r="B523" s="38"/>
      <c r="C523" s="184" t="s">
        <v>1310</v>
      </c>
      <c r="D523" s="184" t="s">
        <v>124</v>
      </c>
      <c r="E523" s="185" t="s">
        <v>1311</v>
      </c>
      <c r="F523" s="186" t="s">
        <v>1312</v>
      </c>
      <c r="G523" s="187" t="s">
        <v>233</v>
      </c>
      <c r="H523" s="188">
        <v>0.5</v>
      </c>
      <c r="I523" s="189"/>
      <c r="J523" s="190">
        <f>ROUND(I523*H523,2)</f>
        <v>0</v>
      </c>
      <c r="K523" s="186" t="s">
        <v>128</v>
      </c>
      <c r="L523" s="43"/>
      <c r="M523" s="191" t="s">
        <v>19</v>
      </c>
      <c r="N523" s="192" t="s">
        <v>42</v>
      </c>
      <c r="O523" s="83"/>
      <c r="P523" s="193">
        <f>O523*H523</f>
        <v>0</v>
      </c>
      <c r="Q523" s="193">
        <v>0</v>
      </c>
      <c r="R523" s="193">
        <f>Q523*H523</f>
        <v>0</v>
      </c>
      <c r="S523" s="193">
        <v>0</v>
      </c>
      <c r="T523" s="194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195" t="s">
        <v>129</v>
      </c>
      <c r="AT523" s="195" t="s">
        <v>124</v>
      </c>
      <c r="AU523" s="195" t="s">
        <v>71</v>
      </c>
      <c r="AY523" s="16" t="s">
        <v>130</v>
      </c>
      <c r="BE523" s="196">
        <f>IF(N523="základní",J523,0)</f>
        <v>0</v>
      </c>
      <c r="BF523" s="196">
        <f>IF(N523="snížená",J523,0)</f>
        <v>0</v>
      </c>
      <c r="BG523" s="196">
        <f>IF(N523="zákl. přenesená",J523,0)</f>
        <v>0</v>
      </c>
      <c r="BH523" s="196">
        <f>IF(N523="sníž. přenesená",J523,0)</f>
        <v>0</v>
      </c>
      <c r="BI523" s="196">
        <f>IF(N523="nulová",J523,0)</f>
        <v>0</v>
      </c>
      <c r="BJ523" s="16" t="s">
        <v>14</v>
      </c>
      <c r="BK523" s="196">
        <f>ROUND(I523*H523,2)</f>
        <v>0</v>
      </c>
      <c r="BL523" s="16" t="s">
        <v>129</v>
      </c>
      <c r="BM523" s="195" t="s">
        <v>1313</v>
      </c>
    </row>
    <row r="524" s="2" customFormat="1">
      <c r="A524" s="37"/>
      <c r="B524" s="38"/>
      <c r="C524" s="39"/>
      <c r="D524" s="197" t="s">
        <v>159</v>
      </c>
      <c r="E524" s="39"/>
      <c r="F524" s="198" t="s">
        <v>436</v>
      </c>
      <c r="G524" s="39"/>
      <c r="H524" s="39"/>
      <c r="I524" s="199"/>
      <c r="J524" s="39"/>
      <c r="K524" s="39"/>
      <c r="L524" s="43"/>
      <c r="M524" s="200"/>
      <c r="N524" s="201"/>
      <c r="O524" s="83"/>
      <c r="P524" s="83"/>
      <c r="Q524" s="83"/>
      <c r="R524" s="83"/>
      <c r="S524" s="83"/>
      <c r="T524" s="84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T524" s="16" t="s">
        <v>159</v>
      </c>
      <c r="AU524" s="16" t="s">
        <v>71</v>
      </c>
    </row>
    <row r="525" s="2" customFormat="1" ht="66.75" customHeight="1">
      <c r="A525" s="37"/>
      <c r="B525" s="38"/>
      <c r="C525" s="184" t="s">
        <v>1314</v>
      </c>
      <c r="D525" s="184" t="s">
        <v>124</v>
      </c>
      <c r="E525" s="185" t="s">
        <v>1315</v>
      </c>
      <c r="F525" s="186" t="s">
        <v>1316</v>
      </c>
      <c r="G525" s="187" t="s">
        <v>233</v>
      </c>
      <c r="H525" s="188">
        <v>0.5</v>
      </c>
      <c r="I525" s="189"/>
      <c r="J525" s="190">
        <f>ROUND(I525*H525,2)</f>
        <v>0</v>
      </c>
      <c r="K525" s="186" t="s">
        <v>128</v>
      </c>
      <c r="L525" s="43"/>
      <c r="M525" s="191" t="s">
        <v>19</v>
      </c>
      <c r="N525" s="192" t="s">
        <v>42</v>
      </c>
      <c r="O525" s="83"/>
      <c r="P525" s="193">
        <f>O525*H525</f>
        <v>0</v>
      </c>
      <c r="Q525" s="193">
        <v>0</v>
      </c>
      <c r="R525" s="193">
        <f>Q525*H525</f>
        <v>0</v>
      </c>
      <c r="S525" s="193">
        <v>0</v>
      </c>
      <c r="T525" s="194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195" t="s">
        <v>129</v>
      </c>
      <c r="AT525" s="195" t="s">
        <v>124</v>
      </c>
      <c r="AU525" s="195" t="s">
        <v>71</v>
      </c>
      <c r="AY525" s="16" t="s">
        <v>130</v>
      </c>
      <c r="BE525" s="196">
        <f>IF(N525="základní",J525,0)</f>
        <v>0</v>
      </c>
      <c r="BF525" s="196">
        <f>IF(N525="snížená",J525,0)</f>
        <v>0</v>
      </c>
      <c r="BG525" s="196">
        <f>IF(N525="zákl. přenesená",J525,0)</f>
        <v>0</v>
      </c>
      <c r="BH525" s="196">
        <f>IF(N525="sníž. přenesená",J525,0)</f>
        <v>0</v>
      </c>
      <c r="BI525" s="196">
        <f>IF(N525="nulová",J525,0)</f>
        <v>0</v>
      </c>
      <c r="BJ525" s="16" t="s">
        <v>14</v>
      </c>
      <c r="BK525" s="196">
        <f>ROUND(I525*H525,2)</f>
        <v>0</v>
      </c>
      <c r="BL525" s="16" t="s">
        <v>129</v>
      </c>
      <c r="BM525" s="195" t="s">
        <v>1317</v>
      </c>
    </row>
    <row r="526" s="2" customFormat="1" ht="37.8" customHeight="1">
      <c r="A526" s="37"/>
      <c r="B526" s="38"/>
      <c r="C526" s="184" t="s">
        <v>1318</v>
      </c>
      <c r="D526" s="184" t="s">
        <v>124</v>
      </c>
      <c r="E526" s="185" t="s">
        <v>1319</v>
      </c>
      <c r="F526" s="186" t="s">
        <v>1320</v>
      </c>
      <c r="G526" s="187" t="s">
        <v>416</v>
      </c>
      <c r="H526" s="188">
        <v>800</v>
      </c>
      <c r="I526" s="189"/>
      <c r="J526" s="190">
        <f>ROUND(I526*H526,2)</f>
        <v>0</v>
      </c>
      <c r="K526" s="186" t="s">
        <v>128</v>
      </c>
      <c r="L526" s="43"/>
      <c r="M526" s="191" t="s">
        <v>19</v>
      </c>
      <c r="N526" s="192" t="s">
        <v>42</v>
      </c>
      <c r="O526" s="83"/>
      <c r="P526" s="193">
        <f>O526*H526</f>
        <v>0</v>
      </c>
      <c r="Q526" s="193">
        <v>0</v>
      </c>
      <c r="R526" s="193">
        <f>Q526*H526</f>
        <v>0</v>
      </c>
      <c r="S526" s="193">
        <v>0</v>
      </c>
      <c r="T526" s="194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195" t="s">
        <v>129</v>
      </c>
      <c r="AT526" s="195" t="s">
        <v>124</v>
      </c>
      <c r="AU526" s="195" t="s">
        <v>71</v>
      </c>
      <c r="AY526" s="16" t="s">
        <v>130</v>
      </c>
      <c r="BE526" s="196">
        <f>IF(N526="základní",J526,0)</f>
        <v>0</v>
      </c>
      <c r="BF526" s="196">
        <f>IF(N526="snížená",J526,0)</f>
        <v>0</v>
      </c>
      <c r="BG526" s="196">
        <f>IF(N526="zákl. přenesená",J526,0)</f>
        <v>0</v>
      </c>
      <c r="BH526" s="196">
        <f>IF(N526="sníž. přenesená",J526,0)</f>
        <v>0</v>
      </c>
      <c r="BI526" s="196">
        <f>IF(N526="nulová",J526,0)</f>
        <v>0</v>
      </c>
      <c r="BJ526" s="16" t="s">
        <v>14</v>
      </c>
      <c r="BK526" s="196">
        <f>ROUND(I526*H526,2)</f>
        <v>0</v>
      </c>
      <c r="BL526" s="16" t="s">
        <v>129</v>
      </c>
      <c r="BM526" s="195" t="s">
        <v>1321</v>
      </c>
    </row>
    <row r="527" s="2" customFormat="1">
      <c r="A527" s="37"/>
      <c r="B527" s="38"/>
      <c r="C527" s="39"/>
      <c r="D527" s="197" t="s">
        <v>159</v>
      </c>
      <c r="E527" s="39"/>
      <c r="F527" s="198" t="s">
        <v>427</v>
      </c>
      <c r="G527" s="39"/>
      <c r="H527" s="39"/>
      <c r="I527" s="199"/>
      <c r="J527" s="39"/>
      <c r="K527" s="39"/>
      <c r="L527" s="43"/>
      <c r="M527" s="200"/>
      <c r="N527" s="201"/>
      <c r="O527" s="83"/>
      <c r="P527" s="83"/>
      <c r="Q527" s="83"/>
      <c r="R527" s="83"/>
      <c r="S527" s="83"/>
      <c r="T527" s="84"/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T527" s="16" t="s">
        <v>159</v>
      </c>
      <c r="AU527" s="16" t="s">
        <v>71</v>
      </c>
    </row>
    <row r="528" s="2" customFormat="1" ht="37.8" customHeight="1">
      <c r="A528" s="37"/>
      <c r="B528" s="38"/>
      <c r="C528" s="184" t="s">
        <v>1322</v>
      </c>
      <c r="D528" s="184" t="s">
        <v>124</v>
      </c>
      <c r="E528" s="185" t="s">
        <v>1323</v>
      </c>
      <c r="F528" s="186" t="s">
        <v>1324</v>
      </c>
      <c r="G528" s="187" t="s">
        <v>416</v>
      </c>
      <c r="H528" s="188">
        <v>300</v>
      </c>
      <c r="I528" s="189"/>
      <c r="J528" s="190">
        <f>ROUND(I528*H528,2)</f>
        <v>0</v>
      </c>
      <c r="K528" s="186" t="s">
        <v>128</v>
      </c>
      <c r="L528" s="43"/>
      <c r="M528" s="191" t="s">
        <v>19</v>
      </c>
      <c r="N528" s="192" t="s">
        <v>42</v>
      </c>
      <c r="O528" s="83"/>
      <c r="P528" s="193">
        <f>O528*H528</f>
        <v>0</v>
      </c>
      <c r="Q528" s="193">
        <v>0</v>
      </c>
      <c r="R528" s="193">
        <f>Q528*H528</f>
        <v>0</v>
      </c>
      <c r="S528" s="193">
        <v>0</v>
      </c>
      <c r="T528" s="194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195" t="s">
        <v>129</v>
      </c>
      <c r="AT528" s="195" t="s">
        <v>124</v>
      </c>
      <c r="AU528" s="195" t="s">
        <v>71</v>
      </c>
      <c r="AY528" s="16" t="s">
        <v>130</v>
      </c>
      <c r="BE528" s="196">
        <f>IF(N528="základní",J528,0)</f>
        <v>0</v>
      </c>
      <c r="BF528" s="196">
        <f>IF(N528="snížená",J528,0)</f>
        <v>0</v>
      </c>
      <c r="BG528" s="196">
        <f>IF(N528="zákl. přenesená",J528,0)</f>
        <v>0</v>
      </c>
      <c r="BH528" s="196">
        <f>IF(N528="sníž. přenesená",J528,0)</f>
        <v>0</v>
      </c>
      <c r="BI528" s="196">
        <f>IF(N528="nulová",J528,0)</f>
        <v>0</v>
      </c>
      <c r="BJ528" s="16" t="s">
        <v>14</v>
      </c>
      <c r="BK528" s="196">
        <f>ROUND(I528*H528,2)</f>
        <v>0</v>
      </c>
      <c r="BL528" s="16" t="s">
        <v>129</v>
      </c>
      <c r="BM528" s="195" t="s">
        <v>1325</v>
      </c>
    </row>
    <row r="529" s="2" customFormat="1">
      <c r="A529" s="37"/>
      <c r="B529" s="38"/>
      <c r="C529" s="39"/>
      <c r="D529" s="197" t="s">
        <v>159</v>
      </c>
      <c r="E529" s="39"/>
      <c r="F529" s="198" t="s">
        <v>427</v>
      </c>
      <c r="G529" s="39"/>
      <c r="H529" s="39"/>
      <c r="I529" s="199"/>
      <c r="J529" s="39"/>
      <c r="K529" s="39"/>
      <c r="L529" s="43"/>
      <c r="M529" s="200"/>
      <c r="N529" s="201"/>
      <c r="O529" s="83"/>
      <c r="P529" s="83"/>
      <c r="Q529" s="83"/>
      <c r="R529" s="83"/>
      <c r="S529" s="83"/>
      <c r="T529" s="84"/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T529" s="16" t="s">
        <v>159</v>
      </c>
      <c r="AU529" s="16" t="s">
        <v>71</v>
      </c>
    </row>
    <row r="530" s="2" customFormat="1" ht="66.75" customHeight="1">
      <c r="A530" s="37"/>
      <c r="B530" s="38"/>
      <c r="C530" s="184" t="s">
        <v>1326</v>
      </c>
      <c r="D530" s="184" t="s">
        <v>124</v>
      </c>
      <c r="E530" s="185" t="s">
        <v>1327</v>
      </c>
      <c r="F530" s="186" t="s">
        <v>1328</v>
      </c>
      <c r="G530" s="187" t="s">
        <v>416</v>
      </c>
      <c r="H530" s="188">
        <v>500</v>
      </c>
      <c r="I530" s="189"/>
      <c r="J530" s="190">
        <f>ROUND(I530*H530,2)</f>
        <v>0</v>
      </c>
      <c r="K530" s="186" t="s">
        <v>128</v>
      </c>
      <c r="L530" s="43"/>
      <c r="M530" s="191" t="s">
        <v>19</v>
      </c>
      <c r="N530" s="192" t="s">
        <v>42</v>
      </c>
      <c r="O530" s="83"/>
      <c r="P530" s="193">
        <f>O530*H530</f>
        <v>0</v>
      </c>
      <c r="Q530" s="193">
        <v>0</v>
      </c>
      <c r="R530" s="193">
        <f>Q530*H530</f>
        <v>0</v>
      </c>
      <c r="S530" s="193">
        <v>0</v>
      </c>
      <c r="T530" s="194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195" t="s">
        <v>129</v>
      </c>
      <c r="AT530" s="195" t="s">
        <v>124</v>
      </c>
      <c r="AU530" s="195" t="s">
        <v>71</v>
      </c>
      <c r="AY530" s="16" t="s">
        <v>130</v>
      </c>
      <c r="BE530" s="196">
        <f>IF(N530="základní",J530,0)</f>
        <v>0</v>
      </c>
      <c r="BF530" s="196">
        <f>IF(N530="snížená",J530,0)</f>
        <v>0</v>
      </c>
      <c r="BG530" s="196">
        <f>IF(N530="zákl. přenesená",J530,0)</f>
        <v>0</v>
      </c>
      <c r="BH530" s="196">
        <f>IF(N530="sníž. přenesená",J530,0)</f>
        <v>0</v>
      </c>
      <c r="BI530" s="196">
        <f>IF(N530="nulová",J530,0)</f>
        <v>0</v>
      </c>
      <c r="BJ530" s="16" t="s">
        <v>14</v>
      </c>
      <c r="BK530" s="196">
        <f>ROUND(I530*H530,2)</f>
        <v>0</v>
      </c>
      <c r="BL530" s="16" t="s">
        <v>129</v>
      </c>
      <c r="BM530" s="195" t="s">
        <v>1329</v>
      </c>
    </row>
    <row r="531" s="2" customFormat="1">
      <c r="A531" s="37"/>
      <c r="B531" s="38"/>
      <c r="C531" s="39"/>
      <c r="D531" s="197" t="s">
        <v>159</v>
      </c>
      <c r="E531" s="39"/>
      <c r="F531" s="198" t="s">
        <v>1330</v>
      </c>
      <c r="G531" s="39"/>
      <c r="H531" s="39"/>
      <c r="I531" s="199"/>
      <c r="J531" s="39"/>
      <c r="K531" s="39"/>
      <c r="L531" s="43"/>
      <c r="M531" s="200"/>
      <c r="N531" s="201"/>
      <c r="O531" s="83"/>
      <c r="P531" s="83"/>
      <c r="Q531" s="83"/>
      <c r="R531" s="83"/>
      <c r="S531" s="83"/>
      <c r="T531" s="84"/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T531" s="16" t="s">
        <v>159</v>
      </c>
      <c r="AU531" s="16" t="s">
        <v>71</v>
      </c>
    </row>
    <row r="532" s="2" customFormat="1" ht="62.7" customHeight="1">
      <c r="A532" s="37"/>
      <c r="B532" s="38"/>
      <c r="C532" s="184" t="s">
        <v>1331</v>
      </c>
      <c r="D532" s="184" t="s">
        <v>124</v>
      </c>
      <c r="E532" s="185" t="s">
        <v>1332</v>
      </c>
      <c r="F532" s="186" t="s">
        <v>1333</v>
      </c>
      <c r="G532" s="187" t="s">
        <v>416</v>
      </c>
      <c r="H532" s="188">
        <v>500</v>
      </c>
      <c r="I532" s="189"/>
      <c r="J532" s="190">
        <f>ROUND(I532*H532,2)</f>
        <v>0</v>
      </c>
      <c r="K532" s="186" t="s">
        <v>128</v>
      </c>
      <c r="L532" s="43"/>
      <c r="M532" s="191" t="s">
        <v>19</v>
      </c>
      <c r="N532" s="192" t="s">
        <v>42</v>
      </c>
      <c r="O532" s="83"/>
      <c r="P532" s="193">
        <f>O532*H532</f>
        <v>0</v>
      </c>
      <c r="Q532" s="193">
        <v>0</v>
      </c>
      <c r="R532" s="193">
        <f>Q532*H532</f>
        <v>0</v>
      </c>
      <c r="S532" s="193">
        <v>0</v>
      </c>
      <c r="T532" s="194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195" t="s">
        <v>129</v>
      </c>
      <c r="AT532" s="195" t="s">
        <v>124</v>
      </c>
      <c r="AU532" s="195" t="s">
        <v>71</v>
      </c>
      <c r="AY532" s="16" t="s">
        <v>130</v>
      </c>
      <c r="BE532" s="196">
        <f>IF(N532="základní",J532,0)</f>
        <v>0</v>
      </c>
      <c r="BF532" s="196">
        <f>IF(N532="snížená",J532,0)</f>
        <v>0</v>
      </c>
      <c r="BG532" s="196">
        <f>IF(N532="zákl. přenesená",J532,0)</f>
        <v>0</v>
      </c>
      <c r="BH532" s="196">
        <f>IF(N532="sníž. přenesená",J532,0)</f>
        <v>0</v>
      </c>
      <c r="BI532" s="196">
        <f>IF(N532="nulová",J532,0)</f>
        <v>0</v>
      </c>
      <c r="BJ532" s="16" t="s">
        <v>14</v>
      </c>
      <c r="BK532" s="196">
        <f>ROUND(I532*H532,2)</f>
        <v>0</v>
      </c>
      <c r="BL532" s="16" t="s">
        <v>129</v>
      </c>
      <c r="BM532" s="195" t="s">
        <v>1334</v>
      </c>
    </row>
    <row r="533" s="2" customFormat="1">
      <c r="A533" s="37"/>
      <c r="B533" s="38"/>
      <c r="C533" s="39"/>
      <c r="D533" s="197" t="s">
        <v>159</v>
      </c>
      <c r="E533" s="39"/>
      <c r="F533" s="198" t="s">
        <v>1330</v>
      </c>
      <c r="G533" s="39"/>
      <c r="H533" s="39"/>
      <c r="I533" s="199"/>
      <c r="J533" s="39"/>
      <c r="K533" s="39"/>
      <c r="L533" s="43"/>
      <c r="M533" s="200"/>
      <c r="N533" s="201"/>
      <c r="O533" s="83"/>
      <c r="P533" s="83"/>
      <c r="Q533" s="83"/>
      <c r="R533" s="83"/>
      <c r="S533" s="83"/>
      <c r="T533" s="84"/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T533" s="16" t="s">
        <v>159</v>
      </c>
      <c r="AU533" s="16" t="s">
        <v>71</v>
      </c>
    </row>
    <row r="534" s="2" customFormat="1" ht="24.15" customHeight="1">
      <c r="A534" s="37"/>
      <c r="B534" s="38"/>
      <c r="C534" s="184" t="s">
        <v>1335</v>
      </c>
      <c r="D534" s="184" t="s">
        <v>124</v>
      </c>
      <c r="E534" s="185" t="s">
        <v>1336</v>
      </c>
      <c r="F534" s="186" t="s">
        <v>1337</v>
      </c>
      <c r="G534" s="187" t="s">
        <v>233</v>
      </c>
      <c r="H534" s="188">
        <v>0.5</v>
      </c>
      <c r="I534" s="189"/>
      <c r="J534" s="190">
        <f>ROUND(I534*H534,2)</f>
        <v>0</v>
      </c>
      <c r="K534" s="186" t="s">
        <v>128</v>
      </c>
      <c r="L534" s="43"/>
      <c r="M534" s="191" t="s">
        <v>19</v>
      </c>
      <c r="N534" s="192" t="s">
        <v>42</v>
      </c>
      <c r="O534" s="83"/>
      <c r="P534" s="193">
        <f>O534*H534</f>
        <v>0</v>
      </c>
      <c r="Q534" s="193">
        <v>0</v>
      </c>
      <c r="R534" s="193">
        <f>Q534*H534</f>
        <v>0</v>
      </c>
      <c r="S534" s="193">
        <v>0</v>
      </c>
      <c r="T534" s="194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195" t="s">
        <v>129</v>
      </c>
      <c r="AT534" s="195" t="s">
        <v>124</v>
      </c>
      <c r="AU534" s="195" t="s">
        <v>71</v>
      </c>
      <c r="AY534" s="16" t="s">
        <v>130</v>
      </c>
      <c r="BE534" s="196">
        <f>IF(N534="základní",J534,0)</f>
        <v>0</v>
      </c>
      <c r="BF534" s="196">
        <f>IF(N534="snížená",J534,0)</f>
        <v>0</v>
      </c>
      <c r="BG534" s="196">
        <f>IF(N534="zákl. přenesená",J534,0)</f>
        <v>0</v>
      </c>
      <c r="BH534" s="196">
        <f>IF(N534="sníž. přenesená",J534,0)</f>
        <v>0</v>
      </c>
      <c r="BI534" s="196">
        <f>IF(N534="nulová",J534,0)</f>
        <v>0</v>
      </c>
      <c r="BJ534" s="16" t="s">
        <v>14</v>
      </c>
      <c r="BK534" s="196">
        <f>ROUND(I534*H534,2)</f>
        <v>0</v>
      </c>
      <c r="BL534" s="16" t="s">
        <v>129</v>
      </c>
      <c r="BM534" s="195" t="s">
        <v>1338</v>
      </c>
    </row>
    <row r="535" s="2" customFormat="1">
      <c r="A535" s="37"/>
      <c r="B535" s="38"/>
      <c r="C535" s="39"/>
      <c r="D535" s="197" t="s">
        <v>159</v>
      </c>
      <c r="E535" s="39"/>
      <c r="F535" s="198" t="s">
        <v>436</v>
      </c>
      <c r="G535" s="39"/>
      <c r="H535" s="39"/>
      <c r="I535" s="199"/>
      <c r="J535" s="39"/>
      <c r="K535" s="39"/>
      <c r="L535" s="43"/>
      <c r="M535" s="200"/>
      <c r="N535" s="201"/>
      <c r="O535" s="83"/>
      <c r="P535" s="83"/>
      <c r="Q535" s="83"/>
      <c r="R535" s="83"/>
      <c r="S535" s="83"/>
      <c r="T535" s="84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T535" s="16" t="s">
        <v>159</v>
      </c>
      <c r="AU535" s="16" t="s">
        <v>71</v>
      </c>
    </row>
    <row r="536" s="2" customFormat="1" ht="24.15" customHeight="1">
      <c r="A536" s="37"/>
      <c r="B536" s="38"/>
      <c r="C536" s="184" t="s">
        <v>1339</v>
      </c>
      <c r="D536" s="184" t="s">
        <v>124</v>
      </c>
      <c r="E536" s="185" t="s">
        <v>1340</v>
      </c>
      <c r="F536" s="186" t="s">
        <v>1341</v>
      </c>
      <c r="G536" s="187" t="s">
        <v>233</v>
      </c>
      <c r="H536" s="188">
        <v>0.5</v>
      </c>
      <c r="I536" s="189"/>
      <c r="J536" s="190">
        <f>ROUND(I536*H536,2)</f>
        <v>0</v>
      </c>
      <c r="K536" s="186" t="s">
        <v>128</v>
      </c>
      <c r="L536" s="43"/>
      <c r="M536" s="191" t="s">
        <v>19</v>
      </c>
      <c r="N536" s="192" t="s">
        <v>42</v>
      </c>
      <c r="O536" s="83"/>
      <c r="P536" s="193">
        <f>O536*H536</f>
        <v>0</v>
      </c>
      <c r="Q536" s="193">
        <v>0</v>
      </c>
      <c r="R536" s="193">
        <f>Q536*H536</f>
        <v>0</v>
      </c>
      <c r="S536" s="193">
        <v>0</v>
      </c>
      <c r="T536" s="194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195" t="s">
        <v>129</v>
      </c>
      <c r="AT536" s="195" t="s">
        <v>124</v>
      </c>
      <c r="AU536" s="195" t="s">
        <v>71</v>
      </c>
      <c r="AY536" s="16" t="s">
        <v>130</v>
      </c>
      <c r="BE536" s="196">
        <f>IF(N536="základní",J536,0)</f>
        <v>0</v>
      </c>
      <c r="BF536" s="196">
        <f>IF(N536="snížená",J536,0)</f>
        <v>0</v>
      </c>
      <c r="BG536" s="196">
        <f>IF(N536="zákl. přenesená",J536,0)</f>
        <v>0</v>
      </c>
      <c r="BH536" s="196">
        <f>IF(N536="sníž. přenesená",J536,0)</f>
        <v>0</v>
      </c>
      <c r="BI536" s="196">
        <f>IF(N536="nulová",J536,0)</f>
        <v>0</v>
      </c>
      <c r="BJ536" s="16" t="s">
        <v>14</v>
      </c>
      <c r="BK536" s="196">
        <f>ROUND(I536*H536,2)</f>
        <v>0</v>
      </c>
      <c r="BL536" s="16" t="s">
        <v>129</v>
      </c>
      <c r="BM536" s="195" t="s">
        <v>1342</v>
      </c>
    </row>
    <row r="537" s="2" customFormat="1">
      <c r="A537" s="37"/>
      <c r="B537" s="38"/>
      <c r="C537" s="39"/>
      <c r="D537" s="197" t="s">
        <v>159</v>
      </c>
      <c r="E537" s="39"/>
      <c r="F537" s="198" t="s">
        <v>436</v>
      </c>
      <c r="G537" s="39"/>
      <c r="H537" s="39"/>
      <c r="I537" s="199"/>
      <c r="J537" s="39"/>
      <c r="K537" s="39"/>
      <c r="L537" s="43"/>
      <c r="M537" s="200"/>
      <c r="N537" s="201"/>
      <c r="O537" s="83"/>
      <c r="P537" s="83"/>
      <c r="Q537" s="83"/>
      <c r="R537" s="83"/>
      <c r="S537" s="83"/>
      <c r="T537" s="84"/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T537" s="16" t="s">
        <v>159</v>
      </c>
      <c r="AU537" s="16" t="s">
        <v>71</v>
      </c>
    </row>
    <row r="538" s="2" customFormat="1" ht="24.15" customHeight="1">
      <c r="A538" s="37"/>
      <c r="B538" s="38"/>
      <c r="C538" s="184" t="s">
        <v>1343</v>
      </c>
      <c r="D538" s="184" t="s">
        <v>124</v>
      </c>
      <c r="E538" s="185" t="s">
        <v>1344</v>
      </c>
      <c r="F538" s="186" t="s">
        <v>1345</v>
      </c>
      <c r="G538" s="187" t="s">
        <v>1346</v>
      </c>
      <c r="H538" s="188">
        <v>6</v>
      </c>
      <c r="I538" s="189"/>
      <c r="J538" s="190">
        <f>ROUND(I538*H538,2)</f>
        <v>0</v>
      </c>
      <c r="K538" s="186" t="s">
        <v>128</v>
      </c>
      <c r="L538" s="43"/>
      <c r="M538" s="191" t="s">
        <v>19</v>
      </c>
      <c r="N538" s="192" t="s">
        <v>42</v>
      </c>
      <c r="O538" s="83"/>
      <c r="P538" s="193">
        <f>O538*H538</f>
        <v>0</v>
      </c>
      <c r="Q538" s="193">
        <v>0</v>
      </c>
      <c r="R538" s="193">
        <f>Q538*H538</f>
        <v>0</v>
      </c>
      <c r="S538" s="193">
        <v>0</v>
      </c>
      <c r="T538" s="194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195" t="s">
        <v>129</v>
      </c>
      <c r="AT538" s="195" t="s">
        <v>124</v>
      </c>
      <c r="AU538" s="195" t="s">
        <v>71</v>
      </c>
      <c r="AY538" s="16" t="s">
        <v>130</v>
      </c>
      <c r="BE538" s="196">
        <f>IF(N538="základní",J538,0)</f>
        <v>0</v>
      </c>
      <c r="BF538" s="196">
        <f>IF(N538="snížená",J538,0)</f>
        <v>0</v>
      </c>
      <c r="BG538" s="196">
        <f>IF(N538="zákl. přenesená",J538,0)</f>
        <v>0</v>
      </c>
      <c r="BH538" s="196">
        <f>IF(N538="sníž. přenesená",J538,0)</f>
        <v>0</v>
      </c>
      <c r="BI538" s="196">
        <f>IF(N538="nulová",J538,0)</f>
        <v>0</v>
      </c>
      <c r="BJ538" s="16" t="s">
        <v>14</v>
      </c>
      <c r="BK538" s="196">
        <f>ROUND(I538*H538,2)</f>
        <v>0</v>
      </c>
      <c r="BL538" s="16" t="s">
        <v>129</v>
      </c>
      <c r="BM538" s="195" t="s">
        <v>1347</v>
      </c>
    </row>
    <row r="539" s="2" customFormat="1" ht="37.8" customHeight="1">
      <c r="A539" s="37"/>
      <c r="B539" s="38"/>
      <c r="C539" s="184" t="s">
        <v>1348</v>
      </c>
      <c r="D539" s="184" t="s">
        <v>124</v>
      </c>
      <c r="E539" s="185" t="s">
        <v>1349</v>
      </c>
      <c r="F539" s="186" t="s">
        <v>1350</v>
      </c>
      <c r="G539" s="187" t="s">
        <v>134</v>
      </c>
      <c r="H539" s="188">
        <v>6</v>
      </c>
      <c r="I539" s="189"/>
      <c r="J539" s="190">
        <f>ROUND(I539*H539,2)</f>
        <v>0</v>
      </c>
      <c r="K539" s="186" t="s">
        <v>128</v>
      </c>
      <c r="L539" s="43"/>
      <c r="M539" s="191" t="s">
        <v>19</v>
      </c>
      <c r="N539" s="192" t="s">
        <v>42</v>
      </c>
      <c r="O539" s="83"/>
      <c r="P539" s="193">
        <f>O539*H539</f>
        <v>0</v>
      </c>
      <c r="Q539" s="193">
        <v>0</v>
      </c>
      <c r="R539" s="193">
        <f>Q539*H539</f>
        <v>0</v>
      </c>
      <c r="S539" s="193">
        <v>0</v>
      </c>
      <c r="T539" s="194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195" t="s">
        <v>129</v>
      </c>
      <c r="AT539" s="195" t="s">
        <v>124</v>
      </c>
      <c r="AU539" s="195" t="s">
        <v>71</v>
      </c>
      <c r="AY539" s="16" t="s">
        <v>130</v>
      </c>
      <c r="BE539" s="196">
        <f>IF(N539="základní",J539,0)</f>
        <v>0</v>
      </c>
      <c r="BF539" s="196">
        <f>IF(N539="snížená",J539,0)</f>
        <v>0</v>
      </c>
      <c r="BG539" s="196">
        <f>IF(N539="zákl. přenesená",J539,0)</f>
        <v>0</v>
      </c>
      <c r="BH539" s="196">
        <f>IF(N539="sníž. přenesená",J539,0)</f>
        <v>0</v>
      </c>
      <c r="BI539" s="196">
        <f>IF(N539="nulová",J539,0)</f>
        <v>0</v>
      </c>
      <c r="BJ539" s="16" t="s">
        <v>14</v>
      </c>
      <c r="BK539" s="196">
        <f>ROUND(I539*H539,2)</f>
        <v>0</v>
      </c>
      <c r="BL539" s="16" t="s">
        <v>129</v>
      </c>
      <c r="BM539" s="195" t="s">
        <v>1351</v>
      </c>
    </row>
    <row r="540" s="2" customFormat="1" ht="44.25" customHeight="1">
      <c r="A540" s="37"/>
      <c r="B540" s="38"/>
      <c r="C540" s="184" t="s">
        <v>1352</v>
      </c>
      <c r="D540" s="184" t="s">
        <v>124</v>
      </c>
      <c r="E540" s="185" t="s">
        <v>1353</v>
      </c>
      <c r="F540" s="186" t="s">
        <v>1354</v>
      </c>
      <c r="G540" s="187" t="s">
        <v>134</v>
      </c>
      <c r="H540" s="188">
        <v>20</v>
      </c>
      <c r="I540" s="189"/>
      <c r="J540" s="190">
        <f>ROUND(I540*H540,2)</f>
        <v>0</v>
      </c>
      <c r="K540" s="186" t="s">
        <v>128</v>
      </c>
      <c r="L540" s="43"/>
      <c r="M540" s="191" t="s">
        <v>19</v>
      </c>
      <c r="N540" s="192" t="s">
        <v>42</v>
      </c>
      <c r="O540" s="83"/>
      <c r="P540" s="193">
        <f>O540*H540</f>
        <v>0</v>
      </c>
      <c r="Q540" s="193">
        <v>0</v>
      </c>
      <c r="R540" s="193">
        <f>Q540*H540</f>
        <v>0</v>
      </c>
      <c r="S540" s="193">
        <v>0</v>
      </c>
      <c r="T540" s="194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195" t="s">
        <v>129</v>
      </c>
      <c r="AT540" s="195" t="s">
        <v>124</v>
      </c>
      <c r="AU540" s="195" t="s">
        <v>71</v>
      </c>
      <c r="AY540" s="16" t="s">
        <v>130</v>
      </c>
      <c r="BE540" s="196">
        <f>IF(N540="základní",J540,0)</f>
        <v>0</v>
      </c>
      <c r="BF540" s="196">
        <f>IF(N540="snížená",J540,0)</f>
        <v>0</v>
      </c>
      <c r="BG540" s="196">
        <f>IF(N540="zákl. přenesená",J540,0)</f>
        <v>0</v>
      </c>
      <c r="BH540" s="196">
        <f>IF(N540="sníž. přenesená",J540,0)</f>
        <v>0</v>
      </c>
      <c r="BI540" s="196">
        <f>IF(N540="nulová",J540,0)</f>
        <v>0</v>
      </c>
      <c r="BJ540" s="16" t="s">
        <v>14</v>
      </c>
      <c r="BK540" s="196">
        <f>ROUND(I540*H540,2)</f>
        <v>0</v>
      </c>
      <c r="BL540" s="16" t="s">
        <v>129</v>
      </c>
      <c r="BM540" s="195" t="s">
        <v>1355</v>
      </c>
    </row>
    <row r="541" s="2" customFormat="1" ht="44.25" customHeight="1">
      <c r="A541" s="37"/>
      <c r="B541" s="38"/>
      <c r="C541" s="184" t="s">
        <v>1356</v>
      </c>
      <c r="D541" s="184" t="s">
        <v>124</v>
      </c>
      <c r="E541" s="185" t="s">
        <v>1357</v>
      </c>
      <c r="F541" s="186" t="s">
        <v>1358</v>
      </c>
      <c r="G541" s="187" t="s">
        <v>134</v>
      </c>
      <c r="H541" s="188">
        <v>1</v>
      </c>
      <c r="I541" s="189"/>
      <c r="J541" s="190">
        <f>ROUND(I541*H541,2)</f>
        <v>0</v>
      </c>
      <c r="K541" s="186" t="s">
        <v>128</v>
      </c>
      <c r="L541" s="43"/>
      <c r="M541" s="191" t="s">
        <v>19</v>
      </c>
      <c r="N541" s="192" t="s">
        <v>42</v>
      </c>
      <c r="O541" s="83"/>
      <c r="P541" s="193">
        <f>O541*H541</f>
        <v>0</v>
      </c>
      <c r="Q541" s="193">
        <v>0</v>
      </c>
      <c r="R541" s="193">
        <f>Q541*H541</f>
        <v>0</v>
      </c>
      <c r="S541" s="193">
        <v>0</v>
      </c>
      <c r="T541" s="194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195" t="s">
        <v>129</v>
      </c>
      <c r="AT541" s="195" t="s">
        <v>124</v>
      </c>
      <c r="AU541" s="195" t="s">
        <v>71</v>
      </c>
      <c r="AY541" s="16" t="s">
        <v>130</v>
      </c>
      <c r="BE541" s="196">
        <f>IF(N541="základní",J541,0)</f>
        <v>0</v>
      </c>
      <c r="BF541" s="196">
        <f>IF(N541="snížená",J541,0)</f>
        <v>0</v>
      </c>
      <c r="BG541" s="196">
        <f>IF(N541="zákl. přenesená",J541,0)</f>
        <v>0</v>
      </c>
      <c r="BH541" s="196">
        <f>IF(N541="sníž. přenesená",J541,0)</f>
        <v>0</v>
      </c>
      <c r="BI541" s="196">
        <f>IF(N541="nulová",J541,0)</f>
        <v>0</v>
      </c>
      <c r="BJ541" s="16" t="s">
        <v>14</v>
      </c>
      <c r="BK541" s="196">
        <f>ROUND(I541*H541,2)</f>
        <v>0</v>
      </c>
      <c r="BL541" s="16" t="s">
        <v>129</v>
      </c>
      <c r="BM541" s="195" t="s">
        <v>1359</v>
      </c>
    </row>
    <row r="542" s="2" customFormat="1" ht="37.8" customHeight="1">
      <c r="A542" s="37"/>
      <c r="B542" s="38"/>
      <c r="C542" s="184" t="s">
        <v>1360</v>
      </c>
      <c r="D542" s="184" t="s">
        <v>124</v>
      </c>
      <c r="E542" s="185" t="s">
        <v>1361</v>
      </c>
      <c r="F542" s="186" t="s">
        <v>1362</v>
      </c>
      <c r="G542" s="187" t="s">
        <v>134</v>
      </c>
      <c r="H542" s="188">
        <v>20</v>
      </c>
      <c r="I542" s="189"/>
      <c r="J542" s="190">
        <f>ROUND(I542*H542,2)</f>
        <v>0</v>
      </c>
      <c r="K542" s="186" t="s">
        <v>128</v>
      </c>
      <c r="L542" s="43"/>
      <c r="M542" s="191" t="s">
        <v>19</v>
      </c>
      <c r="N542" s="192" t="s">
        <v>42</v>
      </c>
      <c r="O542" s="83"/>
      <c r="P542" s="193">
        <f>O542*H542</f>
        <v>0</v>
      </c>
      <c r="Q542" s="193">
        <v>0</v>
      </c>
      <c r="R542" s="193">
        <f>Q542*H542</f>
        <v>0</v>
      </c>
      <c r="S542" s="193">
        <v>0</v>
      </c>
      <c r="T542" s="194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195" t="s">
        <v>129</v>
      </c>
      <c r="AT542" s="195" t="s">
        <v>124</v>
      </c>
      <c r="AU542" s="195" t="s">
        <v>71</v>
      </c>
      <c r="AY542" s="16" t="s">
        <v>130</v>
      </c>
      <c r="BE542" s="196">
        <f>IF(N542="základní",J542,0)</f>
        <v>0</v>
      </c>
      <c r="BF542" s="196">
        <f>IF(N542="snížená",J542,0)</f>
        <v>0</v>
      </c>
      <c r="BG542" s="196">
        <f>IF(N542="zákl. přenesená",J542,0)</f>
        <v>0</v>
      </c>
      <c r="BH542" s="196">
        <f>IF(N542="sníž. přenesená",J542,0)</f>
        <v>0</v>
      </c>
      <c r="BI542" s="196">
        <f>IF(N542="nulová",J542,0)</f>
        <v>0</v>
      </c>
      <c r="BJ542" s="16" t="s">
        <v>14</v>
      </c>
      <c r="BK542" s="196">
        <f>ROUND(I542*H542,2)</f>
        <v>0</v>
      </c>
      <c r="BL542" s="16" t="s">
        <v>129</v>
      </c>
      <c r="BM542" s="195" t="s">
        <v>1363</v>
      </c>
    </row>
    <row r="543" s="2" customFormat="1" ht="37.8" customHeight="1">
      <c r="A543" s="37"/>
      <c r="B543" s="38"/>
      <c r="C543" s="184" t="s">
        <v>1364</v>
      </c>
      <c r="D543" s="184" t="s">
        <v>124</v>
      </c>
      <c r="E543" s="185" t="s">
        <v>1365</v>
      </c>
      <c r="F543" s="186" t="s">
        <v>1366</v>
      </c>
      <c r="G543" s="187" t="s">
        <v>134</v>
      </c>
      <c r="H543" s="188">
        <v>20</v>
      </c>
      <c r="I543" s="189"/>
      <c r="J543" s="190">
        <f>ROUND(I543*H543,2)</f>
        <v>0</v>
      </c>
      <c r="K543" s="186" t="s">
        <v>128</v>
      </c>
      <c r="L543" s="43"/>
      <c r="M543" s="191" t="s">
        <v>19</v>
      </c>
      <c r="N543" s="192" t="s">
        <v>42</v>
      </c>
      <c r="O543" s="83"/>
      <c r="P543" s="193">
        <f>O543*H543</f>
        <v>0</v>
      </c>
      <c r="Q543" s="193">
        <v>0</v>
      </c>
      <c r="R543" s="193">
        <f>Q543*H543</f>
        <v>0</v>
      </c>
      <c r="S543" s="193">
        <v>0</v>
      </c>
      <c r="T543" s="194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195" t="s">
        <v>129</v>
      </c>
      <c r="AT543" s="195" t="s">
        <v>124</v>
      </c>
      <c r="AU543" s="195" t="s">
        <v>71</v>
      </c>
      <c r="AY543" s="16" t="s">
        <v>130</v>
      </c>
      <c r="BE543" s="196">
        <f>IF(N543="základní",J543,0)</f>
        <v>0</v>
      </c>
      <c r="BF543" s="196">
        <f>IF(N543="snížená",J543,0)</f>
        <v>0</v>
      </c>
      <c r="BG543" s="196">
        <f>IF(N543="zákl. přenesená",J543,0)</f>
        <v>0</v>
      </c>
      <c r="BH543" s="196">
        <f>IF(N543="sníž. přenesená",J543,0)</f>
        <v>0</v>
      </c>
      <c r="BI543" s="196">
        <f>IF(N543="nulová",J543,0)</f>
        <v>0</v>
      </c>
      <c r="BJ543" s="16" t="s">
        <v>14</v>
      </c>
      <c r="BK543" s="196">
        <f>ROUND(I543*H543,2)</f>
        <v>0</v>
      </c>
      <c r="BL543" s="16" t="s">
        <v>129</v>
      </c>
      <c r="BM543" s="195" t="s">
        <v>1367</v>
      </c>
    </row>
    <row r="544" s="2" customFormat="1" ht="37.8" customHeight="1">
      <c r="A544" s="37"/>
      <c r="B544" s="38"/>
      <c r="C544" s="184" t="s">
        <v>1368</v>
      </c>
      <c r="D544" s="184" t="s">
        <v>124</v>
      </c>
      <c r="E544" s="185" t="s">
        <v>1369</v>
      </c>
      <c r="F544" s="186" t="s">
        <v>1370</v>
      </c>
      <c r="G544" s="187" t="s">
        <v>134</v>
      </c>
      <c r="H544" s="188">
        <v>20</v>
      </c>
      <c r="I544" s="189"/>
      <c r="J544" s="190">
        <f>ROUND(I544*H544,2)</f>
        <v>0</v>
      </c>
      <c r="K544" s="186" t="s">
        <v>128</v>
      </c>
      <c r="L544" s="43"/>
      <c r="M544" s="191" t="s">
        <v>19</v>
      </c>
      <c r="N544" s="192" t="s">
        <v>42</v>
      </c>
      <c r="O544" s="83"/>
      <c r="P544" s="193">
        <f>O544*H544</f>
        <v>0</v>
      </c>
      <c r="Q544" s="193">
        <v>0</v>
      </c>
      <c r="R544" s="193">
        <f>Q544*H544</f>
        <v>0</v>
      </c>
      <c r="S544" s="193">
        <v>0</v>
      </c>
      <c r="T544" s="194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195" t="s">
        <v>129</v>
      </c>
      <c r="AT544" s="195" t="s">
        <v>124</v>
      </c>
      <c r="AU544" s="195" t="s">
        <v>71</v>
      </c>
      <c r="AY544" s="16" t="s">
        <v>130</v>
      </c>
      <c r="BE544" s="196">
        <f>IF(N544="základní",J544,0)</f>
        <v>0</v>
      </c>
      <c r="BF544" s="196">
        <f>IF(N544="snížená",J544,0)</f>
        <v>0</v>
      </c>
      <c r="BG544" s="196">
        <f>IF(N544="zákl. přenesená",J544,0)</f>
        <v>0</v>
      </c>
      <c r="BH544" s="196">
        <f>IF(N544="sníž. přenesená",J544,0)</f>
        <v>0</v>
      </c>
      <c r="BI544" s="196">
        <f>IF(N544="nulová",J544,0)</f>
        <v>0</v>
      </c>
      <c r="BJ544" s="16" t="s">
        <v>14</v>
      </c>
      <c r="BK544" s="196">
        <f>ROUND(I544*H544,2)</f>
        <v>0</v>
      </c>
      <c r="BL544" s="16" t="s">
        <v>129</v>
      </c>
      <c r="BM544" s="195" t="s">
        <v>1371</v>
      </c>
    </row>
    <row r="545" s="2" customFormat="1" ht="37.8" customHeight="1">
      <c r="A545" s="37"/>
      <c r="B545" s="38"/>
      <c r="C545" s="184" t="s">
        <v>1372</v>
      </c>
      <c r="D545" s="184" t="s">
        <v>124</v>
      </c>
      <c r="E545" s="185" t="s">
        <v>1373</v>
      </c>
      <c r="F545" s="186" t="s">
        <v>1374</v>
      </c>
      <c r="G545" s="187" t="s">
        <v>134</v>
      </c>
      <c r="H545" s="188">
        <v>20</v>
      </c>
      <c r="I545" s="189"/>
      <c r="J545" s="190">
        <f>ROUND(I545*H545,2)</f>
        <v>0</v>
      </c>
      <c r="K545" s="186" t="s">
        <v>128</v>
      </c>
      <c r="L545" s="43"/>
      <c r="M545" s="191" t="s">
        <v>19</v>
      </c>
      <c r="N545" s="192" t="s">
        <v>42</v>
      </c>
      <c r="O545" s="83"/>
      <c r="P545" s="193">
        <f>O545*H545</f>
        <v>0</v>
      </c>
      <c r="Q545" s="193">
        <v>0</v>
      </c>
      <c r="R545" s="193">
        <f>Q545*H545</f>
        <v>0</v>
      </c>
      <c r="S545" s="193">
        <v>0</v>
      </c>
      <c r="T545" s="194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195" t="s">
        <v>129</v>
      </c>
      <c r="AT545" s="195" t="s">
        <v>124</v>
      </c>
      <c r="AU545" s="195" t="s">
        <v>71</v>
      </c>
      <c r="AY545" s="16" t="s">
        <v>130</v>
      </c>
      <c r="BE545" s="196">
        <f>IF(N545="základní",J545,0)</f>
        <v>0</v>
      </c>
      <c r="BF545" s="196">
        <f>IF(N545="snížená",J545,0)</f>
        <v>0</v>
      </c>
      <c r="BG545" s="196">
        <f>IF(N545="zákl. přenesená",J545,0)</f>
        <v>0</v>
      </c>
      <c r="BH545" s="196">
        <f>IF(N545="sníž. přenesená",J545,0)</f>
        <v>0</v>
      </c>
      <c r="BI545" s="196">
        <f>IF(N545="nulová",J545,0)</f>
        <v>0</v>
      </c>
      <c r="BJ545" s="16" t="s">
        <v>14</v>
      </c>
      <c r="BK545" s="196">
        <f>ROUND(I545*H545,2)</f>
        <v>0</v>
      </c>
      <c r="BL545" s="16" t="s">
        <v>129</v>
      </c>
      <c r="BM545" s="195" t="s">
        <v>1375</v>
      </c>
    </row>
    <row r="546" s="2" customFormat="1" ht="37.8" customHeight="1">
      <c r="A546" s="37"/>
      <c r="B546" s="38"/>
      <c r="C546" s="184" t="s">
        <v>1376</v>
      </c>
      <c r="D546" s="184" t="s">
        <v>124</v>
      </c>
      <c r="E546" s="185" t="s">
        <v>1377</v>
      </c>
      <c r="F546" s="186" t="s">
        <v>1378</v>
      </c>
      <c r="G546" s="187" t="s">
        <v>134</v>
      </c>
      <c r="H546" s="188">
        <v>20</v>
      </c>
      <c r="I546" s="189"/>
      <c r="J546" s="190">
        <f>ROUND(I546*H546,2)</f>
        <v>0</v>
      </c>
      <c r="K546" s="186" t="s">
        <v>128</v>
      </c>
      <c r="L546" s="43"/>
      <c r="M546" s="191" t="s">
        <v>19</v>
      </c>
      <c r="N546" s="192" t="s">
        <v>42</v>
      </c>
      <c r="O546" s="83"/>
      <c r="P546" s="193">
        <f>O546*H546</f>
        <v>0</v>
      </c>
      <c r="Q546" s="193">
        <v>0</v>
      </c>
      <c r="R546" s="193">
        <f>Q546*H546</f>
        <v>0</v>
      </c>
      <c r="S546" s="193">
        <v>0</v>
      </c>
      <c r="T546" s="194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195" t="s">
        <v>129</v>
      </c>
      <c r="AT546" s="195" t="s">
        <v>124</v>
      </c>
      <c r="AU546" s="195" t="s">
        <v>71</v>
      </c>
      <c r="AY546" s="16" t="s">
        <v>130</v>
      </c>
      <c r="BE546" s="196">
        <f>IF(N546="základní",J546,0)</f>
        <v>0</v>
      </c>
      <c r="BF546" s="196">
        <f>IF(N546="snížená",J546,0)</f>
        <v>0</v>
      </c>
      <c r="BG546" s="196">
        <f>IF(N546="zákl. přenesená",J546,0)</f>
        <v>0</v>
      </c>
      <c r="BH546" s="196">
        <f>IF(N546="sníž. přenesená",J546,0)</f>
        <v>0</v>
      </c>
      <c r="BI546" s="196">
        <f>IF(N546="nulová",J546,0)</f>
        <v>0</v>
      </c>
      <c r="BJ546" s="16" t="s">
        <v>14</v>
      </c>
      <c r="BK546" s="196">
        <f>ROUND(I546*H546,2)</f>
        <v>0</v>
      </c>
      <c r="BL546" s="16" t="s">
        <v>129</v>
      </c>
      <c r="BM546" s="195" t="s">
        <v>1379</v>
      </c>
    </row>
    <row r="547" s="2" customFormat="1" ht="37.8" customHeight="1">
      <c r="A547" s="37"/>
      <c r="B547" s="38"/>
      <c r="C547" s="184" t="s">
        <v>1380</v>
      </c>
      <c r="D547" s="184" t="s">
        <v>124</v>
      </c>
      <c r="E547" s="185" t="s">
        <v>1381</v>
      </c>
      <c r="F547" s="186" t="s">
        <v>1382</v>
      </c>
      <c r="G547" s="187" t="s">
        <v>134</v>
      </c>
      <c r="H547" s="188">
        <v>20</v>
      </c>
      <c r="I547" s="189"/>
      <c r="J547" s="190">
        <f>ROUND(I547*H547,2)</f>
        <v>0</v>
      </c>
      <c r="K547" s="186" t="s">
        <v>128</v>
      </c>
      <c r="L547" s="43"/>
      <c r="M547" s="191" t="s">
        <v>19</v>
      </c>
      <c r="N547" s="192" t="s">
        <v>42</v>
      </c>
      <c r="O547" s="83"/>
      <c r="P547" s="193">
        <f>O547*H547</f>
        <v>0</v>
      </c>
      <c r="Q547" s="193">
        <v>0</v>
      </c>
      <c r="R547" s="193">
        <f>Q547*H547</f>
        <v>0</v>
      </c>
      <c r="S547" s="193">
        <v>0</v>
      </c>
      <c r="T547" s="194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195" t="s">
        <v>129</v>
      </c>
      <c r="AT547" s="195" t="s">
        <v>124</v>
      </c>
      <c r="AU547" s="195" t="s">
        <v>71</v>
      </c>
      <c r="AY547" s="16" t="s">
        <v>130</v>
      </c>
      <c r="BE547" s="196">
        <f>IF(N547="základní",J547,0)</f>
        <v>0</v>
      </c>
      <c r="BF547" s="196">
        <f>IF(N547="snížená",J547,0)</f>
        <v>0</v>
      </c>
      <c r="BG547" s="196">
        <f>IF(N547="zákl. přenesená",J547,0)</f>
        <v>0</v>
      </c>
      <c r="BH547" s="196">
        <f>IF(N547="sníž. přenesená",J547,0)</f>
        <v>0</v>
      </c>
      <c r="BI547" s="196">
        <f>IF(N547="nulová",J547,0)</f>
        <v>0</v>
      </c>
      <c r="BJ547" s="16" t="s">
        <v>14</v>
      </c>
      <c r="BK547" s="196">
        <f>ROUND(I547*H547,2)</f>
        <v>0</v>
      </c>
      <c r="BL547" s="16" t="s">
        <v>129</v>
      </c>
      <c r="BM547" s="195" t="s">
        <v>1383</v>
      </c>
    </row>
    <row r="548" s="2" customFormat="1" ht="37.8" customHeight="1">
      <c r="A548" s="37"/>
      <c r="B548" s="38"/>
      <c r="C548" s="184" t="s">
        <v>1384</v>
      </c>
      <c r="D548" s="184" t="s">
        <v>124</v>
      </c>
      <c r="E548" s="185" t="s">
        <v>1385</v>
      </c>
      <c r="F548" s="186" t="s">
        <v>1386</v>
      </c>
      <c r="G548" s="187" t="s">
        <v>134</v>
      </c>
      <c r="H548" s="188">
        <v>20</v>
      </c>
      <c r="I548" s="189"/>
      <c r="J548" s="190">
        <f>ROUND(I548*H548,2)</f>
        <v>0</v>
      </c>
      <c r="K548" s="186" t="s">
        <v>128</v>
      </c>
      <c r="L548" s="43"/>
      <c r="M548" s="191" t="s">
        <v>19</v>
      </c>
      <c r="N548" s="192" t="s">
        <v>42</v>
      </c>
      <c r="O548" s="83"/>
      <c r="P548" s="193">
        <f>O548*H548</f>
        <v>0</v>
      </c>
      <c r="Q548" s="193">
        <v>0</v>
      </c>
      <c r="R548" s="193">
        <f>Q548*H548</f>
        <v>0</v>
      </c>
      <c r="S548" s="193">
        <v>0</v>
      </c>
      <c r="T548" s="194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95" t="s">
        <v>129</v>
      </c>
      <c r="AT548" s="195" t="s">
        <v>124</v>
      </c>
      <c r="AU548" s="195" t="s">
        <v>71</v>
      </c>
      <c r="AY548" s="16" t="s">
        <v>130</v>
      </c>
      <c r="BE548" s="196">
        <f>IF(N548="základní",J548,0)</f>
        <v>0</v>
      </c>
      <c r="BF548" s="196">
        <f>IF(N548="snížená",J548,0)</f>
        <v>0</v>
      </c>
      <c r="BG548" s="196">
        <f>IF(N548="zákl. přenesená",J548,0)</f>
        <v>0</v>
      </c>
      <c r="BH548" s="196">
        <f>IF(N548="sníž. přenesená",J548,0)</f>
        <v>0</v>
      </c>
      <c r="BI548" s="196">
        <f>IF(N548="nulová",J548,0)</f>
        <v>0</v>
      </c>
      <c r="BJ548" s="16" t="s">
        <v>14</v>
      </c>
      <c r="BK548" s="196">
        <f>ROUND(I548*H548,2)</f>
        <v>0</v>
      </c>
      <c r="BL548" s="16" t="s">
        <v>129</v>
      </c>
      <c r="BM548" s="195" t="s">
        <v>1387</v>
      </c>
    </row>
    <row r="549" s="2" customFormat="1" ht="66.75" customHeight="1">
      <c r="A549" s="37"/>
      <c r="B549" s="38"/>
      <c r="C549" s="184" t="s">
        <v>1388</v>
      </c>
      <c r="D549" s="184" t="s">
        <v>124</v>
      </c>
      <c r="E549" s="185" t="s">
        <v>1389</v>
      </c>
      <c r="F549" s="186" t="s">
        <v>1390</v>
      </c>
      <c r="G549" s="187" t="s">
        <v>416</v>
      </c>
      <c r="H549" s="188">
        <v>40</v>
      </c>
      <c r="I549" s="189"/>
      <c r="J549" s="190">
        <f>ROUND(I549*H549,2)</f>
        <v>0</v>
      </c>
      <c r="K549" s="186" t="s">
        <v>128</v>
      </c>
      <c r="L549" s="43"/>
      <c r="M549" s="191" t="s">
        <v>19</v>
      </c>
      <c r="N549" s="192" t="s">
        <v>42</v>
      </c>
      <c r="O549" s="83"/>
      <c r="P549" s="193">
        <f>O549*H549</f>
        <v>0</v>
      </c>
      <c r="Q549" s="193">
        <v>0</v>
      </c>
      <c r="R549" s="193">
        <f>Q549*H549</f>
        <v>0</v>
      </c>
      <c r="S549" s="193">
        <v>0</v>
      </c>
      <c r="T549" s="194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195" t="s">
        <v>129</v>
      </c>
      <c r="AT549" s="195" t="s">
        <v>124</v>
      </c>
      <c r="AU549" s="195" t="s">
        <v>71</v>
      </c>
      <c r="AY549" s="16" t="s">
        <v>130</v>
      </c>
      <c r="BE549" s="196">
        <f>IF(N549="základní",J549,0)</f>
        <v>0</v>
      </c>
      <c r="BF549" s="196">
        <f>IF(N549="snížená",J549,0)</f>
        <v>0</v>
      </c>
      <c r="BG549" s="196">
        <f>IF(N549="zákl. přenesená",J549,0)</f>
        <v>0</v>
      </c>
      <c r="BH549" s="196">
        <f>IF(N549="sníž. přenesená",J549,0)</f>
        <v>0</v>
      </c>
      <c r="BI549" s="196">
        <f>IF(N549="nulová",J549,0)</f>
        <v>0</v>
      </c>
      <c r="BJ549" s="16" t="s">
        <v>14</v>
      </c>
      <c r="BK549" s="196">
        <f>ROUND(I549*H549,2)</f>
        <v>0</v>
      </c>
      <c r="BL549" s="16" t="s">
        <v>129</v>
      </c>
      <c r="BM549" s="195" t="s">
        <v>1391</v>
      </c>
    </row>
    <row r="550" s="2" customFormat="1">
      <c r="A550" s="37"/>
      <c r="B550" s="38"/>
      <c r="C550" s="39"/>
      <c r="D550" s="197" t="s">
        <v>159</v>
      </c>
      <c r="E550" s="39"/>
      <c r="F550" s="198" t="s">
        <v>1392</v>
      </c>
      <c r="G550" s="39"/>
      <c r="H550" s="39"/>
      <c r="I550" s="199"/>
      <c r="J550" s="39"/>
      <c r="K550" s="39"/>
      <c r="L550" s="43"/>
      <c r="M550" s="200"/>
      <c r="N550" s="201"/>
      <c r="O550" s="83"/>
      <c r="P550" s="83"/>
      <c r="Q550" s="83"/>
      <c r="R550" s="83"/>
      <c r="S550" s="83"/>
      <c r="T550" s="84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T550" s="16" t="s">
        <v>159</v>
      </c>
      <c r="AU550" s="16" t="s">
        <v>71</v>
      </c>
    </row>
    <row r="551" s="2" customFormat="1" ht="66.75" customHeight="1">
      <c r="A551" s="37"/>
      <c r="B551" s="38"/>
      <c r="C551" s="184" t="s">
        <v>1393</v>
      </c>
      <c r="D551" s="184" t="s">
        <v>124</v>
      </c>
      <c r="E551" s="185" t="s">
        <v>1394</v>
      </c>
      <c r="F551" s="186" t="s">
        <v>1395</v>
      </c>
      <c r="G551" s="187" t="s">
        <v>416</v>
      </c>
      <c r="H551" s="188">
        <v>40</v>
      </c>
      <c r="I551" s="189"/>
      <c r="J551" s="190">
        <f>ROUND(I551*H551,2)</f>
        <v>0</v>
      </c>
      <c r="K551" s="186" t="s">
        <v>128</v>
      </c>
      <c r="L551" s="43"/>
      <c r="M551" s="191" t="s">
        <v>19</v>
      </c>
      <c r="N551" s="192" t="s">
        <v>42</v>
      </c>
      <c r="O551" s="83"/>
      <c r="P551" s="193">
        <f>O551*H551</f>
        <v>0</v>
      </c>
      <c r="Q551" s="193">
        <v>0</v>
      </c>
      <c r="R551" s="193">
        <f>Q551*H551</f>
        <v>0</v>
      </c>
      <c r="S551" s="193">
        <v>0</v>
      </c>
      <c r="T551" s="194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195" t="s">
        <v>129</v>
      </c>
      <c r="AT551" s="195" t="s">
        <v>124</v>
      </c>
      <c r="AU551" s="195" t="s">
        <v>71</v>
      </c>
      <c r="AY551" s="16" t="s">
        <v>130</v>
      </c>
      <c r="BE551" s="196">
        <f>IF(N551="základní",J551,0)</f>
        <v>0</v>
      </c>
      <c r="BF551" s="196">
        <f>IF(N551="snížená",J551,0)</f>
        <v>0</v>
      </c>
      <c r="BG551" s="196">
        <f>IF(N551="zákl. přenesená",J551,0)</f>
        <v>0</v>
      </c>
      <c r="BH551" s="196">
        <f>IF(N551="sníž. přenesená",J551,0)</f>
        <v>0</v>
      </c>
      <c r="BI551" s="196">
        <f>IF(N551="nulová",J551,0)</f>
        <v>0</v>
      </c>
      <c r="BJ551" s="16" t="s">
        <v>14</v>
      </c>
      <c r="BK551" s="196">
        <f>ROUND(I551*H551,2)</f>
        <v>0</v>
      </c>
      <c r="BL551" s="16" t="s">
        <v>129</v>
      </c>
      <c r="BM551" s="195" t="s">
        <v>1396</v>
      </c>
    </row>
    <row r="552" s="2" customFormat="1">
      <c r="A552" s="37"/>
      <c r="B552" s="38"/>
      <c r="C552" s="39"/>
      <c r="D552" s="197" t="s">
        <v>159</v>
      </c>
      <c r="E552" s="39"/>
      <c r="F552" s="198" t="s">
        <v>1392</v>
      </c>
      <c r="G552" s="39"/>
      <c r="H552" s="39"/>
      <c r="I552" s="199"/>
      <c r="J552" s="39"/>
      <c r="K552" s="39"/>
      <c r="L552" s="43"/>
      <c r="M552" s="200"/>
      <c r="N552" s="201"/>
      <c r="O552" s="83"/>
      <c r="P552" s="83"/>
      <c r="Q552" s="83"/>
      <c r="R552" s="83"/>
      <c r="S552" s="83"/>
      <c r="T552" s="84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T552" s="16" t="s">
        <v>159</v>
      </c>
      <c r="AU552" s="16" t="s">
        <v>71</v>
      </c>
    </row>
    <row r="553" s="2" customFormat="1" ht="66.75" customHeight="1">
      <c r="A553" s="37"/>
      <c r="B553" s="38"/>
      <c r="C553" s="184" t="s">
        <v>1397</v>
      </c>
      <c r="D553" s="184" t="s">
        <v>124</v>
      </c>
      <c r="E553" s="185" t="s">
        <v>1398</v>
      </c>
      <c r="F553" s="186" t="s">
        <v>1399</v>
      </c>
      <c r="G553" s="187" t="s">
        <v>416</v>
      </c>
      <c r="H553" s="188">
        <v>20</v>
      </c>
      <c r="I553" s="189"/>
      <c r="J553" s="190">
        <f>ROUND(I553*H553,2)</f>
        <v>0</v>
      </c>
      <c r="K553" s="186" t="s">
        <v>128</v>
      </c>
      <c r="L553" s="43"/>
      <c r="M553" s="191" t="s">
        <v>19</v>
      </c>
      <c r="N553" s="192" t="s">
        <v>42</v>
      </c>
      <c r="O553" s="83"/>
      <c r="P553" s="193">
        <f>O553*H553</f>
        <v>0</v>
      </c>
      <c r="Q553" s="193">
        <v>0</v>
      </c>
      <c r="R553" s="193">
        <f>Q553*H553</f>
        <v>0</v>
      </c>
      <c r="S553" s="193">
        <v>0</v>
      </c>
      <c r="T553" s="194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195" t="s">
        <v>129</v>
      </c>
      <c r="AT553" s="195" t="s">
        <v>124</v>
      </c>
      <c r="AU553" s="195" t="s">
        <v>71</v>
      </c>
      <c r="AY553" s="16" t="s">
        <v>130</v>
      </c>
      <c r="BE553" s="196">
        <f>IF(N553="základní",J553,0)</f>
        <v>0</v>
      </c>
      <c r="BF553" s="196">
        <f>IF(N553="snížená",J553,0)</f>
        <v>0</v>
      </c>
      <c r="BG553" s="196">
        <f>IF(N553="zákl. přenesená",J553,0)</f>
        <v>0</v>
      </c>
      <c r="BH553" s="196">
        <f>IF(N553="sníž. přenesená",J553,0)</f>
        <v>0</v>
      </c>
      <c r="BI553" s="196">
        <f>IF(N553="nulová",J553,0)</f>
        <v>0</v>
      </c>
      <c r="BJ553" s="16" t="s">
        <v>14</v>
      </c>
      <c r="BK553" s="196">
        <f>ROUND(I553*H553,2)</f>
        <v>0</v>
      </c>
      <c r="BL553" s="16" t="s">
        <v>129</v>
      </c>
      <c r="BM553" s="195" t="s">
        <v>1400</v>
      </c>
    </row>
    <row r="554" s="2" customFormat="1">
      <c r="A554" s="37"/>
      <c r="B554" s="38"/>
      <c r="C554" s="39"/>
      <c r="D554" s="197" t="s">
        <v>159</v>
      </c>
      <c r="E554" s="39"/>
      <c r="F554" s="198" t="s">
        <v>1392</v>
      </c>
      <c r="G554" s="39"/>
      <c r="H554" s="39"/>
      <c r="I554" s="199"/>
      <c r="J554" s="39"/>
      <c r="K554" s="39"/>
      <c r="L554" s="43"/>
      <c r="M554" s="200"/>
      <c r="N554" s="201"/>
      <c r="O554" s="83"/>
      <c r="P554" s="83"/>
      <c r="Q554" s="83"/>
      <c r="R554" s="83"/>
      <c r="S554" s="83"/>
      <c r="T554" s="84"/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T554" s="16" t="s">
        <v>159</v>
      </c>
      <c r="AU554" s="16" t="s">
        <v>71</v>
      </c>
    </row>
    <row r="555" s="2" customFormat="1" ht="66.75" customHeight="1">
      <c r="A555" s="37"/>
      <c r="B555" s="38"/>
      <c r="C555" s="184" t="s">
        <v>1401</v>
      </c>
      <c r="D555" s="184" t="s">
        <v>124</v>
      </c>
      <c r="E555" s="185" t="s">
        <v>1402</v>
      </c>
      <c r="F555" s="186" t="s">
        <v>1403</v>
      </c>
      <c r="G555" s="187" t="s">
        <v>416</v>
      </c>
      <c r="H555" s="188">
        <v>40</v>
      </c>
      <c r="I555" s="189"/>
      <c r="J555" s="190">
        <f>ROUND(I555*H555,2)</f>
        <v>0</v>
      </c>
      <c r="K555" s="186" t="s">
        <v>128</v>
      </c>
      <c r="L555" s="43"/>
      <c r="M555" s="191" t="s">
        <v>19</v>
      </c>
      <c r="N555" s="192" t="s">
        <v>42</v>
      </c>
      <c r="O555" s="83"/>
      <c r="P555" s="193">
        <f>O555*H555</f>
        <v>0</v>
      </c>
      <c r="Q555" s="193">
        <v>0</v>
      </c>
      <c r="R555" s="193">
        <f>Q555*H555</f>
        <v>0</v>
      </c>
      <c r="S555" s="193">
        <v>0</v>
      </c>
      <c r="T555" s="194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195" t="s">
        <v>129</v>
      </c>
      <c r="AT555" s="195" t="s">
        <v>124</v>
      </c>
      <c r="AU555" s="195" t="s">
        <v>71</v>
      </c>
      <c r="AY555" s="16" t="s">
        <v>130</v>
      </c>
      <c r="BE555" s="196">
        <f>IF(N555="základní",J555,0)</f>
        <v>0</v>
      </c>
      <c r="BF555" s="196">
        <f>IF(N555="snížená",J555,0)</f>
        <v>0</v>
      </c>
      <c r="BG555" s="196">
        <f>IF(N555="zákl. přenesená",J555,0)</f>
        <v>0</v>
      </c>
      <c r="BH555" s="196">
        <f>IF(N555="sníž. přenesená",J555,0)</f>
        <v>0</v>
      </c>
      <c r="BI555" s="196">
        <f>IF(N555="nulová",J555,0)</f>
        <v>0</v>
      </c>
      <c r="BJ555" s="16" t="s">
        <v>14</v>
      </c>
      <c r="BK555" s="196">
        <f>ROUND(I555*H555,2)</f>
        <v>0</v>
      </c>
      <c r="BL555" s="16" t="s">
        <v>129</v>
      </c>
      <c r="BM555" s="195" t="s">
        <v>1404</v>
      </c>
    </row>
    <row r="556" s="2" customFormat="1">
      <c r="A556" s="37"/>
      <c r="B556" s="38"/>
      <c r="C556" s="39"/>
      <c r="D556" s="197" t="s">
        <v>159</v>
      </c>
      <c r="E556" s="39"/>
      <c r="F556" s="198" t="s">
        <v>1392</v>
      </c>
      <c r="G556" s="39"/>
      <c r="H556" s="39"/>
      <c r="I556" s="199"/>
      <c r="J556" s="39"/>
      <c r="K556" s="39"/>
      <c r="L556" s="43"/>
      <c r="M556" s="200"/>
      <c r="N556" s="201"/>
      <c r="O556" s="83"/>
      <c r="P556" s="83"/>
      <c r="Q556" s="83"/>
      <c r="R556" s="83"/>
      <c r="S556" s="83"/>
      <c r="T556" s="84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T556" s="16" t="s">
        <v>159</v>
      </c>
      <c r="AU556" s="16" t="s">
        <v>71</v>
      </c>
    </row>
    <row r="557" s="2" customFormat="1" ht="66.75" customHeight="1">
      <c r="A557" s="37"/>
      <c r="B557" s="38"/>
      <c r="C557" s="184" t="s">
        <v>1405</v>
      </c>
      <c r="D557" s="184" t="s">
        <v>124</v>
      </c>
      <c r="E557" s="185" t="s">
        <v>1406</v>
      </c>
      <c r="F557" s="186" t="s">
        <v>1407</v>
      </c>
      <c r="G557" s="187" t="s">
        <v>416</v>
      </c>
      <c r="H557" s="188">
        <v>40</v>
      </c>
      <c r="I557" s="189"/>
      <c r="J557" s="190">
        <f>ROUND(I557*H557,2)</f>
        <v>0</v>
      </c>
      <c r="K557" s="186" t="s">
        <v>128</v>
      </c>
      <c r="L557" s="43"/>
      <c r="M557" s="191" t="s">
        <v>19</v>
      </c>
      <c r="N557" s="192" t="s">
        <v>42</v>
      </c>
      <c r="O557" s="83"/>
      <c r="P557" s="193">
        <f>O557*H557</f>
        <v>0</v>
      </c>
      <c r="Q557" s="193">
        <v>0</v>
      </c>
      <c r="R557" s="193">
        <f>Q557*H557</f>
        <v>0</v>
      </c>
      <c r="S557" s="193">
        <v>0</v>
      </c>
      <c r="T557" s="194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195" t="s">
        <v>129</v>
      </c>
      <c r="AT557" s="195" t="s">
        <v>124</v>
      </c>
      <c r="AU557" s="195" t="s">
        <v>71</v>
      </c>
      <c r="AY557" s="16" t="s">
        <v>130</v>
      </c>
      <c r="BE557" s="196">
        <f>IF(N557="základní",J557,0)</f>
        <v>0</v>
      </c>
      <c r="BF557" s="196">
        <f>IF(N557="snížená",J557,0)</f>
        <v>0</v>
      </c>
      <c r="BG557" s="196">
        <f>IF(N557="zákl. přenesená",J557,0)</f>
        <v>0</v>
      </c>
      <c r="BH557" s="196">
        <f>IF(N557="sníž. přenesená",J557,0)</f>
        <v>0</v>
      </c>
      <c r="BI557" s="196">
        <f>IF(N557="nulová",J557,0)</f>
        <v>0</v>
      </c>
      <c r="BJ557" s="16" t="s">
        <v>14</v>
      </c>
      <c r="BK557" s="196">
        <f>ROUND(I557*H557,2)</f>
        <v>0</v>
      </c>
      <c r="BL557" s="16" t="s">
        <v>129</v>
      </c>
      <c r="BM557" s="195" t="s">
        <v>1408</v>
      </c>
    </row>
    <row r="558" s="2" customFormat="1">
      <c r="A558" s="37"/>
      <c r="B558" s="38"/>
      <c r="C558" s="39"/>
      <c r="D558" s="197" t="s">
        <v>159</v>
      </c>
      <c r="E558" s="39"/>
      <c r="F558" s="198" t="s">
        <v>1392</v>
      </c>
      <c r="G558" s="39"/>
      <c r="H558" s="39"/>
      <c r="I558" s="199"/>
      <c r="J558" s="39"/>
      <c r="K558" s="39"/>
      <c r="L558" s="43"/>
      <c r="M558" s="200"/>
      <c r="N558" s="201"/>
      <c r="O558" s="83"/>
      <c r="P558" s="83"/>
      <c r="Q558" s="83"/>
      <c r="R558" s="83"/>
      <c r="S558" s="83"/>
      <c r="T558" s="84"/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T558" s="16" t="s">
        <v>159</v>
      </c>
      <c r="AU558" s="16" t="s">
        <v>71</v>
      </c>
    </row>
    <row r="559" s="2" customFormat="1" ht="66.75" customHeight="1">
      <c r="A559" s="37"/>
      <c r="B559" s="38"/>
      <c r="C559" s="184" t="s">
        <v>1409</v>
      </c>
      <c r="D559" s="184" t="s">
        <v>124</v>
      </c>
      <c r="E559" s="185" t="s">
        <v>1410</v>
      </c>
      <c r="F559" s="186" t="s">
        <v>1411</v>
      </c>
      <c r="G559" s="187" t="s">
        <v>416</v>
      </c>
      <c r="H559" s="188">
        <v>20</v>
      </c>
      <c r="I559" s="189"/>
      <c r="J559" s="190">
        <f>ROUND(I559*H559,2)</f>
        <v>0</v>
      </c>
      <c r="K559" s="186" t="s">
        <v>128</v>
      </c>
      <c r="L559" s="43"/>
      <c r="M559" s="191" t="s">
        <v>19</v>
      </c>
      <c r="N559" s="192" t="s">
        <v>42</v>
      </c>
      <c r="O559" s="83"/>
      <c r="P559" s="193">
        <f>O559*H559</f>
        <v>0</v>
      </c>
      <c r="Q559" s="193">
        <v>0</v>
      </c>
      <c r="R559" s="193">
        <f>Q559*H559</f>
        <v>0</v>
      </c>
      <c r="S559" s="193">
        <v>0</v>
      </c>
      <c r="T559" s="194">
        <f>S559*H559</f>
        <v>0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195" t="s">
        <v>129</v>
      </c>
      <c r="AT559" s="195" t="s">
        <v>124</v>
      </c>
      <c r="AU559" s="195" t="s">
        <v>71</v>
      </c>
      <c r="AY559" s="16" t="s">
        <v>130</v>
      </c>
      <c r="BE559" s="196">
        <f>IF(N559="základní",J559,0)</f>
        <v>0</v>
      </c>
      <c r="BF559" s="196">
        <f>IF(N559="snížená",J559,0)</f>
        <v>0</v>
      </c>
      <c r="BG559" s="196">
        <f>IF(N559="zákl. přenesená",J559,0)</f>
        <v>0</v>
      </c>
      <c r="BH559" s="196">
        <f>IF(N559="sníž. přenesená",J559,0)</f>
        <v>0</v>
      </c>
      <c r="BI559" s="196">
        <f>IF(N559="nulová",J559,0)</f>
        <v>0</v>
      </c>
      <c r="BJ559" s="16" t="s">
        <v>14</v>
      </c>
      <c r="BK559" s="196">
        <f>ROUND(I559*H559,2)</f>
        <v>0</v>
      </c>
      <c r="BL559" s="16" t="s">
        <v>129</v>
      </c>
      <c r="BM559" s="195" t="s">
        <v>1412</v>
      </c>
    </row>
    <row r="560" s="2" customFormat="1">
      <c r="A560" s="37"/>
      <c r="B560" s="38"/>
      <c r="C560" s="39"/>
      <c r="D560" s="197" t="s">
        <v>159</v>
      </c>
      <c r="E560" s="39"/>
      <c r="F560" s="198" t="s">
        <v>1392</v>
      </c>
      <c r="G560" s="39"/>
      <c r="H560" s="39"/>
      <c r="I560" s="199"/>
      <c r="J560" s="39"/>
      <c r="K560" s="39"/>
      <c r="L560" s="43"/>
      <c r="M560" s="200"/>
      <c r="N560" s="201"/>
      <c r="O560" s="83"/>
      <c r="P560" s="83"/>
      <c r="Q560" s="83"/>
      <c r="R560" s="83"/>
      <c r="S560" s="83"/>
      <c r="T560" s="84"/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T560" s="16" t="s">
        <v>159</v>
      </c>
      <c r="AU560" s="16" t="s">
        <v>71</v>
      </c>
    </row>
    <row r="561" s="2" customFormat="1" ht="66.75" customHeight="1">
      <c r="A561" s="37"/>
      <c r="B561" s="38"/>
      <c r="C561" s="184" t="s">
        <v>1413</v>
      </c>
      <c r="D561" s="184" t="s">
        <v>124</v>
      </c>
      <c r="E561" s="185" t="s">
        <v>1414</v>
      </c>
      <c r="F561" s="186" t="s">
        <v>1415</v>
      </c>
      <c r="G561" s="187" t="s">
        <v>416</v>
      </c>
      <c r="H561" s="188">
        <v>20</v>
      </c>
      <c r="I561" s="189"/>
      <c r="J561" s="190">
        <f>ROUND(I561*H561,2)</f>
        <v>0</v>
      </c>
      <c r="K561" s="186" t="s">
        <v>128</v>
      </c>
      <c r="L561" s="43"/>
      <c r="M561" s="191" t="s">
        <v>19</v>
      </c>
      <c r="N561" s="192" t="s">
        <v>42</v>
      </c>
      <c r="O561" s="83"/>
      <c r="P561" s="193">
        <f>O561*H561</f>
        <v>0</v>
      </c>
      <c r="Q561" s="193">
        <v>0</v>
      </c>
      <c r="R561" s="193">
        <f>Q561*H561</f>
        <v>0</v>
      </c>
      <c r="S561" s="193">
        <v>0</v>
      </c>
      <c r="T561" s="194">
        <f>S561*H561</f>
        <v>0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195" t="s">
        <v>129</v>
      </c>
      <c r="AT561" s="195" t="s">
        <v>124</v>
      </c>
      <c r="AU561" s="195" t="s">
        <v>71</v>
      </c>
      <c r="AY561" s="16" t="s">
        <v>130</v>
      </c>
      <c r="BE561" s="196">
        <f>IF(N561="základní",J561,0)</f>
        <v>0</v>
      </c>
      <c r="BF561" s="196">
        <f>IF(N561="snížená",J561,0)</f>
        <v>0</v>
      </c>
      <c r="BG561" s="196">
        <f>IF(N561="zákl. přenesená",J561,0)</f>
        <v>0</v>
      </c>
      <c r="BH561" s="196">
        <f>IF(N561="sníž. přenesená",J561,0)</f>
        <v>0</v>
      </c>
      <c r="BI561" s="196">
        <f>IF(N561="nulová",J561,0)</f>
        <v>0</v>
      </c>
      <c r="BJ561" s="16" t="s">
        <v>14</v>
      </c>
      <c r="BK561" s="196">
        <f>ROUND(I561*H561,2)</f>
        <v>0</v>
      </c>
      <c r="BL561" s="16" t="s">
        <v>129</v>
      </c>
      <c r="BM561" s="195" t="s">
        <v>1416</v>
      </c>
    </row>
    <row r="562" s="2" customFormat="1">
      <c r="A562" s="37"/>
      <c r="B562" s="38"/>
      <c r="C562" s="39"/>
      <c r="D562" s="197" t="s">
        <v>159</v>
      </c>
      <c r="E562" s="39"/>
      <c r="F562" s="198" t="s">
        <v>1392</v>
      </c>
      <c r="G562" s="39"/>
      <c r="H562" s="39"/>
      <c r="I562" s="199"/>
      <c r="J562" s="39"/>
      <c r="K562" s="39"/>
      <c r="L562" s="43"/>
      <c r="M562" s="200"/>
      <c r="N562" s="201"/>
      <c r="O562" s="83"/>
      <c r="P562" s="83"/>
      <c r="Q562" s="83"/>
      <c r="R562" s="83"/>
      <c r="S562" s="83"/>
      <c r="T562" s="84"/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T562" s="16" t="s">
        <v>159</v>
      </c>
      <c r="AU562" s="16" t="s">
        <v>71</v>
      </c>
    </row>
    <row r="563" s="2" customFormat="1" ht="66.75" customHeight="1">
      <c r="A563" s="37"/>
      <c r="B563" s="38"/>
      <c r="C563" s="184" t="s">
        <v>1417</v>
      </c>
      <c r="D563" s="184" t="s">
        <v>124</v>
      </c>
      <c r="E563" s="185" t="s">
        <v>1418</v>
      </c>
      <c r="F563" s="186" t="s">
        <v>1419</v>
      </c>
      <c r="G563" s="187" t="s">
        <v>416</v>
      </c>
      <c r="H563" s="188">
        <v>20</v>
      </c>
      <c r="I563" s="189"/>
      <c r="J563" s="190">
        <f>ROUND(I563*H563,2)</f>
        <v>0</v>
      </c>
      <c r="K563" s="186" t="s">
        <v>128</v>
      </c>
      <c r="L563" s="43"/>
      <c r="M563" s="191" t="s">
        <v>19</v>
      </c>
      <c r="N563" s="192" t="s">
        <v>42</v>
      </c>
      <c r="O563" s="83"/>
      <c r="P563" s="193">
        <f>O563*H563</f>
        <v>0</v>
      </c>
      <c r="Q563" s="193">
        <v>0</v>
      </c>
      <c r="R563" s="193">
        <f>Q563*H563</f>
        <v>0</v>
      </c>
      <c r="S563" s="193">
        <v>0</v>
      </c>
      <c r="T563" s="194">
        <f>S563*H563</f>
        <v>0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195" t="s">
        <v>129</v>
      </c>
      <c r="AT563" s="195" t="s">
        <v>124</v>
      </c>
      <c r="AU563" s="195" t="s">
        <v>71</v>
      </c>
      <c r="AY563" s="16" t="s">
        <v>130</v>
      </c>
      <c r="BE563" s="196">
        <f>IF(N563="základní",J563,0)</f>
        <v>0</v>
      </c>
      <c r="BF563" s="196">
        <f>IF(N563="snížená",J563,0)</f>
        <v>0</v>
      </c>
      <c r="BG563" s="196">
        <f>IF(N563="zákl. přenesená",J563,0)</f>
        <v>0</v>
      </c>
      <c r="BH563" s="196">
        <f>IF(N563="sníž. přenesená",J563,0)</f>
        <v>0</v>
      </c>
      <c r="BI563" s="196">
        <f>IF(N563="nulová",J563,0)</f>
        <v>0</v>
      </c>
      <c r="BJ563" s="16" t="s">
        <v>14</v>
      </c>
      <c r="BK563" s="196">
        <f>ROUND(I563*H563,2)</f>
        <v>0</v>
      </c>
      <c r="BL563" s="16" t="s">
        <v>129</v>
      </c>
      <c r="BM563" s="195" t="s">
        <v>1420</v>
      </c>
    </row>
    <row r="564" s="2" customFormat="1">
      <c r="A564" s="37"/>
      <c r="B564" s="38"/>
      <c r="C564" s="39"/>
      <c r="D564" s="197" t="s">
        <v>159</v>
      </c>
      <c r="E564" s="39"/>
      <c r="F564" s="198" t="s">
        <v>1421</v>
      </c>
      <c r="G564" s="39"/>
      <c r="H564" s="39"/>
      <c r="I564" s="199"/>
      <c r="J564" s="39"/>
      <c r="K564" s="39"/>
      <c r="L564" s="43"/>
      <c r="M564" s="200"/>
      <c r="N564" s="201"/>
      <c r="O564" s="83"/>
      <c r="P564" s="83"/>
      <c r="Q564" s="83"/>
      <c r="R564" s="83"/>
      <c r="S564" s="83"/>
      <c r="T564" s="84"/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T564" s="16" t="s">
        <v>159</v>
      </c>
      <c r="AU564" s="16" t="s">
        <v>71</v>
      </c>
    </row>
    <row r="565" s="2" customFormat="1" ht="66.75" customHeight="1">
      <c r="A565" s="37"/>
      <c r="B565" s="38"/>
      <c r="C565" s="184" t="s">
        <v>1422</v>
      </c>
      <c r="D565" s="184" t="s">
        <v>124</v>
      </c>
      <c r="E565" s="185" t="s">
        <v>1423</v>
      </c>
      <c r="F565" s="186" t="s">
        <v>1424</v>
      </c>
      <c r="G565" s="187" t="s">
        <v>416</v>
      </c>
      <c r="H565" s="188">
        <v>20</v>
      </c>
      <c r="I565" s="189"/>
      <c r="J565" s="190">
        <f>ROUND(I565*H565,2)</f>
        <v>0</v>
      </c>
      <c r="K565" s="186" t="s">
        <v>128</v>
      </c>
      <c r="L565" s="43"/>
      <c r="M565" s="191" t="s">
        <v>19</v>
      </c>
      <c r="N565" s="192" t="s">
        <v>42</v>
      </c>
      <c r="O565" s="83"/>
      <c r="P565" s="193">
        <f>O565*H565</f>
        <v>0</v>
      </c>
      <c r="Q565" s="193">
        <v>0</v>
      </c>
      <c r="R565" s="193">
        <f>Q565*H565</f>
        <v>0</v>
      </c>
      <c r="S565" s="193">
        <v>0</v>
      </c>
      <c r="T565" s="194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195" t="s">
        <v>129</v>
      </c>
      <c r="AT565" s="195" t="s">
        <v>124</v>
      </c>
      <c r="AU565" s="195" t="s">
        <v>71</v>
      </c>
      <c r="AY565" s="16" t="s">
        <v>130</v>
      </c>
      <c r="BE565" s="196">
        <f>IF(N565="základní",J565,0)</f>
        <v>0</v>
      </c>
      <c r="BF565" s="196">
        <f>IF(N565="snížená",J565,0)</f>
        <v>0</v>
      </c>
      <c r="BG565" s="196">
        <f>IF(N565="zákl. přenesená",J565,0)</f>
        <v>0</v>
      </c>
      <c r="BH565" s="196">
        <f>IF(N565="sníž. přenesená",J565,0)</f>
        <v>0</v>
      </c>
      <c r="BI565" s="196">
        <f>IF(N565="nulová",J565,0)</f>
        <v>0</v>
      </c>
      <c r="BJ565" s="16" t="s">
        <v>14</v>
      </c>
      <c r="BK565" s="196">
        <f>ROUND(I565*H565,2)</f>
        <v>0</v>
      </c>
      <c r="BL565" s="16" t="s">
        <v>129</v>
      </c>
      <c r="BM565" s="195" t="s">
        <v>1425</v>
      </c>
    </row>
    <row r="566" s="2" customFormat="1">
      <c r="A566" s="37"/>
      <c r="B566" s="38"/>
      <c r="C566" s="39"/>
      <c r="D566" s="197" t="s">
        <v>159</v>
      </c>
      <c r="E566" s="39"/>
      <c r="F566" s="198" t="s">
        <v>1421</v>
      </c>
      <c r="G566" s="39"/>
      <c r="H566" s="39"/>
      <c r="I566" s="199"/>
      <c r="J566" s="39"/>
      <c r="K566" s="39"/>
      <c r="L566" s="43"/>
      <c r="M566" s="200"/>
      <c r="N566" s="201"/>
      <c r="O566" s="83"/>
      <c r="P566" s="83"/>
      <c r="Q566" s="83"/>
      <c r="R566" s="83"/>
      <c r="S566" s="83"/>
      <c r="T566" s="84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T566" s="16" t="s">
        <v>159</v>
      </c>
      <c r="AU566" s="16" t="s">
        <v>71</v>
      </c>
    </row>
    <row r="567" s="2" customFormat="1" ht="66.75" customHeight="1">
      <c r="A567" s="37"/>
      <c r="B567" s="38"/>
      <c r="C567" s="184" t="s">
        <v>1426</v>
      </c>
      <c r="D567" s="184" t="s">
        <v>124</v>
      </c>
      <c r="E567" s="185" t="s">
        <v>1427</v>
      </c>
      <c r="F567" s="186" t="s">
        <v>1428</v>
      </c>
      <c r="G567" s="187" t="s">
        <v>416</v>
      </c>
      <c r="H567" s="188">
        <v>20</v>
      </c>
      <c r="I567" s="189"/>
      <c r="J567" s="190">
        <f>ROUND(I567*H567,2)</f>
        <v>0</v>
      </c>
      <c r="K567" s="186" t="s">
        <v>128</v>
      </c>
      <c r="L567" s="43"/>
      <c r="M567" s="191" t="s">
        <v>19</v>
      </c>
      <c r="N567" s="192" t="s">
        <v>42</v>
      </c>
      <c r="O567" s="83"/>
      <c r="P567" s="193">
        <f>O567*H567</f>
        <v>0</v>
      </c>
      <c r="Q567" s="193">
        <v>0</v>
      </c>
      <c r="R567" s="193">
        <f>Q567*H567</f>
        <v>0</v>
      </c>
      <c r="S567" s="193">
        <v>0</v>
      </c>
      <c r="T567" s="194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195" t="s">
        <v>129</v>
      </c>
      <c r="AT567" s="195" t="s">
        <v>124</v>
      </c>
      <c r="AU567" s="195" t="s">
        <v>71</v>
      </c>
      <c r="AY567" s="16" t="s">
        <v>130</v>
      </c>
      <c r="BE567" s="196">
        <f>IF(N567="základní",J567,0)</f>
        <v>0</v>
      </c>
      <c r="BF567" s="196">
        <f>IF(N567="snížená",J567,0)</f>
        <v>0</v>
      </c>
      <c r="BG567" s="196">
        <f>IF(N567="zákl. přenesená",J567,0)</f>
        <v>0</v>
      </c>
      <c r="BH567" s="196">
        <f>IF(N567="sníž. přenesená",J567,0)</f>
        <v>0</v>
      </c>
      <c r="BI567" s="196">
        <f>IF(N567="nulová",J567,0)</f>
        <v>0</v>
      </c>
      <c r="BJ567" s="16" t="s">
        <v>14</v>
      </c>
      <c r="BK567" s="196">
        <f>ROUND(I567*H567,2)</f>
        <v>0</v>
      </c>
      <c r="BL567" s="16" t="s">
        <v>129</v>
      </c>
      <c r="BM567" s="195" t="s">
        <v>1429</v>
      </c>
    </row>
    <row r="568" s="2" customFormat="1">
      <c r="A568" s="37"/>
      <c r="B568" s="38"/>
      <c r="C568" s="39"/>
      <c r="D568" s="197" t="s">
        <v>159</v>
      </c>
      <c r="E568" s="39"/>
      <c r="F568" s="198" t="s">
        <v>1421</v>
      </c>
      <c r="G568" s="39"/>
      <c r="H568" s="39"/>
      <c r="I568" s="199"/>
      <c r="J568" s="39"/>
      <c r="K568" s="39"/>
      <c r="L568" s="43"/>
      <c r="M568" s="200"/>
      <c r="N568" s="201"/>
      <c r="O568" s="83"/>
      <c r="P568" s="83"/>
      <c r="Q568" s="83"/>
      <c r="R568" s="83"/>
      <c r="S568" s="83"/>
      <c r="T568" s="84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T568" s="16" t="s">
        <v>159</v>
      </c>
      <c r="AU568" s="16" t="s">
        <v>71</v>
      </c>
    </row>
    <row r="569" s="2" customFormat="1" ht="66.75" customHeight="1">
      <c r="A569" s="37"/>
      <c r="B569" s="38"/>
      <c r="C569" s="184" t="s">
        <v>1430</v>
      </c>
      <c r="D569" s="184" t="s">
        <v>124</v>
      </c>
      <c r="E569" s="185" t="s">
        <v>1431</v>
      </c>
      <c r="F569" s="186" t="s">
        <v>1432</v>
      </c>
      <c r="G569" s="187" t="s">
        <v>416</v>
      </c>
      <c r="H569" s="188">
        <v>20</v>
      </c>
      <c r="I569" s="189"/>
      <c r="J569" s="190">
        <f>ROUND(I569*H569,2)</f>
        <v>0</v>
      </c>
      <c r="K569" s="186" t="s">
        <v>128</v>
      </c>
      <c r="L569" s="43"/>
      <c r="M569" s="191" t="s">
        <v>19</v>
      </c>
      <c r="N569" s="192" t="s">
        <v>42</v>
      </c>
      <c r="O569" s="83"/>
      <c r="P569" s="193">
        <f>O569*H569</f>
        <v>0</v>
      </c>
      <c r="Q569" s="193">
        <v>0</v>
      </c>
      <c r="R569" s="193">
        <f>Q569*H569</f>
        <v>0</v>
      </c>
      <c r="S569" s="193">
        <v>0</v>
      </c>
      <c r="T569" s="194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195" t="s">
        <v>129</v>
      </c>
      <c r="AT569" s="195" t="s">
        <v>124</v>
      </c>
      <c r="AU569" s="195" t="s">
        <v>71</v>
      </c>
      <c r="AY569" s="16" t="s">
        <v>130</v>
      </c>
      <c r="BE569" s="196">
        <f>IF(N569="základní",J569,0)</f>
        <v>0</v>
      </c>
      <c r="BF569" s="196">
        <f>IF(N569="snížená",J569,0)</f>
        <v>0</v>
      </c>
      <c r="BG569" s="196">
        <f>IF(N569="zákl. přenesená",J569,0)</f>
        <v>0</v>
      </c>
      <c r="BH569" s="196">
        <f>IF(N569="sníž. přenesená",J569,0)</f>
        <v>0</v>
      </c>
      <c r="BI569" s="196">
        <f>IF(N569="nulová",J569,0)</f>
        <v>0</v>
      </c>
      <c r="BJ569" s="16" t="s">
        <v>14</v>
      </c>
      <c r="BK569" s="196">
        <f>ROUND(I569*H569,2)</f>
        <v>0</v>
      </c>
      <c r="BL569" s="16" t="s">
        <v>129</v>
      </c>
      <c r="BM569" s="195" t="s">
        <v>1433</v>
      </c>
    </row>
    <row r="570" s="2" customFormat="1">
      <c r="A570" s="37"/>
      <c r="B570" s="38"/>
      <c r="C570" s="39"/>
      <c r="D570" s="197" t="s">
        <v>159</v>
      </c>
      <c r="E570" s="39"/>
      <c r="F570" s="198" t="s">
        <v>1421</v>
      </c>
      <c r="G570" s="39"/>
      <c r="H570" s="39"/>
      <c r="I570" s="199"/>
      <c r="J570" s="39"/>
      <c r="K570" s="39"/>
      <c r="L570" s="43"/>
      <c r="M570" s="200"/>
      <c r="N570" s="201"/>
      <c r="O570" s="83"/>
      <c r="P570" s="83"/>
      <c r="Q570" s="83"/>
      <c r="R570" s="83"/>
      <c r="S570" s="83"/>
      <c r="T570" s="84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T570" s="16" t="s">
        <v>159</v>
      </c>
      <c r="AU570" s="16" t="s">
        <v>71</v>
      </c>
    </row>
    <row r="571" s="2" customFormat="1" ht="66.75" customHeight="1">
      <c r="A571" s="37"/>
      <c r="B571" s="38"/>
      <c r="C571" s="184" t="s">
        <v>1434</v>
      </c>
      <c r="D571" s="184" t="s">
        <v>124</v>
      </c>
      <c r="E571" s="185" t="s">
        <v>1435</v>
      </c>
      <c r="F571" s="186" t="s">
        <v>1436</v>
      </c>
      <c r="G571" s="187" t="s">
        <v>416</v>
      </c>
      <c r="H571" s="188">
        <v>20</v>
      </c>
      <c r="I571" s="189"/>
      <c r="J571" s="190">
        <f>ROUND(I571*H571,2)</f>
        <v>0</v>
      </c>
      <c r="K571" s="186" t="s">
        <v>128</v>
      </c>
      <c r="L571" s="43"/>
      <c r="M571" s="191" t="s">
        <v>19</v>
      </c>
      <c r="N571" s="192" t="s">
        <v>42</v>
      </c>
      <c r="O571" s="83"/>
      <c r="P571" s="193">
        <f>O571*H571</f>
        <v>0</v>
      </c>
      <c r="Q571" s="193">
        <v>0</v>
      </c>
      <c r="R571" s="193">
        <f>Q571*H571</f>
        <v>0</v>
      </c>
      <c r="S571" s="193">
        <v>0</v>
      </c>
      <c r="T571" s="194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195" t="s">
        <v>129</v>
      </c>
      <c r="AT571" s="195" t="s">
        <v>124</v>
      </c>
      <c r="AU571" s="195" t="s">
        <v>71</v>
      </c>
      <c r="AY571" s="16" t="s">
        <v>130</v>
      </c>
      <c r="BE571" s="196">
        <f>IF(N571="základní",J571,0)</f>
        <v>0</v>
      </c>
      <c r="BF571" s="196">
        <f>IF(N571="snížená",J571,0)</f>
        <v>0</v>
      </c>
      <c r="BG571" s="196">
        <f>IF(N571="zákl. přenesená",J571,0)</f>
        <v>0</v>
      </c>
      <c r="BH571" s="196">
        <f>IF(N571="sníž. přenesená",J571,0)</f>
        <v>0</v>
      </c>
      <c r="BI571" s="196">
        <f>IF(N571="nulová",J571,0)</f>
        <v>0</v>
      </c>
      <c r="BJ571" s="16" t="s">
        <v>14</v>
      </c>
      <c r="BK571" s="196">
        <f>ROUND(I571*H571,2)</f>
        <v>0</v>
      </c>
      <c r="BL571" s="16" t="s">
        <v>129</v>
      </c>
      <c r="BM571" s="195" t="s">
        <v>1437</v>
      </c>
    </row>
    <row r="572" s="2" customFormat="1">
      <c r="A572" s="37"/>
      <c r="B572" s="38"/>
      <c r="C572" s="39"/>
      <c r="D572" s="197" t="s">
        <v>159</v>
      </c>
      <c r="E572" s="39"/>
      <c r="F572" s="198" t="s">
        <v>1438</v>
      </c>
      <c r="G572" s="39"/>
      <c r="H572" s="39"/>
      <c r="I572" s="199"/>
      <c r="J572" s="39"/>
      <c r="K572" s="39"/>
      <c r="L572" s="43"/>
      <c r="M572" s="200"/>
      <c r="N572" s="201"/>
      <c r="O572" s="83"/>
      <c r="P572" s="83"/>
      <c r="Q572" s="83"/>
      <c r="R572" s="83"/>
      <c r="S572" s="83"/>
      <c r="T572" s="84"/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T572" s="16" t="s">
        <v>159</v>
      </c>
      <c r="AU572" s="16" t="s">
        <v>71</v>
      </c>
    </row>
    <row r="573" s="2" customFormat="1" ht="66.75" customHeight="1">
      <c r="A573" s="37"/>
      <c r="B573" s="38"/>
      <c r="C573" s="184" t="s">
        <v>1439</v>
      </c>
      <c r="D573" s="184" t="s">
        <v>124</v>
      </c>
      <c r="E573" s="185" t="s">
        <v>1440</v>
      </c>
      <c r="F573" s="186" t="s">
        <v>1441</v>
      </c>
      <c r="G573" s="187" t="s">
        <v>416</v>
      </c>
      <c r="H573" s="188">
        <v>20</v>
      </c>
      <c r="I573" s="189"/>
      <c r="J573" s="190">
        <f>ROUND(I573*H573,2)</f>
        <v>0</v>
      </c>
      <c r="K573" s="186" t="s">
        <v>128</v>
      </c>
      <c r="L573" s="43"/>
      <c r="M573" s="191" t="s">
        <v>19</v>
      </c>
      <c r="N573" s="192" t="s">
        <v>42</v>
      </c>
      <c r="O573" s="83"/>
      <c r="P573" s="193">
        <f>O573*H573</f>
        <v>0</v>
      </c>
      <c r="Q573" s="193">
        <v>0</v>
      </c>
      <c r="R573" s="193">
        <f>Q573*H573</f>
        <v>0</v>
      </c>
      <c r="S573" s="193">
        <v>0</v>
      </c>
      <c r="T573" s="194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195" t="s">
        <v>129</v>
      </c>
      <c r="AT573" s="195" t="s">
        <v>124</v>
      </c>
      <c r="AU573" s="195" t="s">
        <v>71</v>
      </c>
      <c r="AY573" s="16" t="s">
        <v>130</v>
      </c>
      <c r="BE573" s="196">
        <f>IF(N573="základní",J573,0)</f>
        <v>0</v>
      </c>
      <c r="BF573" s="196">
        <f>IF(N573="snížená",J573,0)</f>
        <v>0</v>
      </c>
      <c r="BG573" s="196">
        <f>IF(N573="zákl. přenesená",J573,0)</f>
        <v>0</v>
      </c>
      <c r="BH573" s="196">
        <f>IF(N573="sníž. přenesená",J573,0)</f>
        <v>0</v>
      </c>
      <c r="BI573" s="196">
        <f>IF(N573="nulová",J573,0)</f>
        <v>0</v>
      </c>
      <c r="BJ573" s="16" t="s">
        <v>14</v>
      </c>
      <c r="BK573" s="196">
        <f>ROUND(I573*H573,2)</f>
        <v>0</v>
      </c>
      <c r="BL573" s="16" t="s">
        <v>129</v>
      </c>
      <c r="BM573" s="195" t="s">
        <v>1442</v>
      </c>
    </row>
    <row r="574" s="2" customFormat="1">
      <c r="A574" s="37"/>
      <c r="B574" s="38"/>
      <c r="C574" s="39"/>
      <c r="D574" s="197" t="s">
        <v>159</v>
      </c>
      <c r="E574" s="39"/>
      <c r="F574" s="198" t="s">
        <v>1438</v>
      </c>
      <c r="G574" s="39"/>
      <c r="H574" s="39"/>
      <c r="I574" s="199"/>
      <c r="J574" s="39"/>
      <c r="K574" s="39"/>
      <c r="L574" s="43"/>
      <c r="M574" s="200"/>
      <c r="N574" s="201"/>
      <c r="O574" s="83"/>
      <c r="P574" s="83"/>
      <c r="Q574" s="83"/>
      <c r="R574" s="83"/>
      <c r="S574" s="83"/>
      <c r="T574" s="84"/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T574" s="16" t="s">
        <v>159</v>
      </c>
      <c r="AU574" s="16" t="s">
        <v>71</v>
      </c>
    </row>
    <row r="575" s="2" customFormat="1" ht="66.75" customHeight="1">
      <c r="A575" s="37"/>
      <c r="B575" s="38"/>
      <c r="C575" s="184" t="s">
        <v>1443</v>
      </c>
      <c r="D575" s="184" t="s">
        <v>124</v>
      </c>
      <c r="E575" s="185" t="s">
        <v>1444</v>
      </c>
      <c r="F575" s="186" t="s">
        <v>1445</v>
      </c>
      <c r="G575" s="187" t="s">
        <v>416</v>
      </c>
      <c r="H575" s="188">
        <v>20</v>
      </c>
      <c r="I575" s="189"/>
      <c r="J575" s="190">
        <f>ROUND(I575*H575,2)</f>
        <v>0</v>
      </c>
      <c r="K575" s="186" t="s">
        <v>128</v>
      </c>
      <c r="L575" s="43"/>
      <c r="M575" s="191" t="s">
        <v>19</v>
      </c>
      <c r="N575" s="192" t="s">
        <v>42</v>
      </c>
      <c r="O575" s="83"/>
      <c r="P575" s="193">
        <f>O575*H575</f>
        <v>0</v>
      </c>
      <c r="Q575" s="193">
        <v>0</v>
      </c>
      <c r="R575" s="193">
        <f>Q575*H575</f>
        <v>0</v>
      </c>
      <c r="S575" s="193">
        <v>0</v>
      </c>
      <c r="T575" s="194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195" t="s">
        <v>129</v>
      </c>
      <c r="AT575" s="195" t="s">
        <v>124</v>
      </c>
      <c r="AU575" s="195" t="s">
        <v>71</v>
      </c>
      <c r="AY575" s="16" t="s">
        <v>130</v>
      </c>
      <c r="BE575" s="196">
        <f>IF(N575="základní",J575,0)</f>
        <v>0</v>
      </c>
      <c r="BF575" s="196">
        <f>IF(N575="snížená",J575,0)</f>
        <v>0</v>
      </c>
      <c r="BG575" s="196">
        <f>IF(N575="zákl. přenesená",J575,0)</f>
        <v>0</v>
      </c>
      <c r="BH575" s="196">
        <f>IF(N575="sníž. přenesená",J575,0)</f>
        <v>0</v>
      </c>
      <c r="BI575" s="196">
        <f>IF(N575="nulová",J575,0)</f>
        <v>0</v>
      </c>
      <c r="BJ575" s="16" t="s">
        <v>14</v>
      </c>
      <c r="BK575" s="196">
        <f>ROUND(I575*H575,2)</f>
        <v>0</v>
      </c>
      <c r="BL575" s="16" t="s">
        <v>129</v>
      </c>
      <c r="BM575" s="195" t="s">
        <v>1446</v>
      </c>
    </row>
    <row r="576" s="2" customFormat="1">
      <c r="A576" s="37"/>
      <c r="B576" s="38"/>
      <c r="C576" s="39"/>
      <c r="D576" s="197" t="s">
        <v>159</v>
      </c>
      <c r="E576" s="39"/>
      <c r="F576" s="198" t="s">
        <v>1438</v>
      </c>
      <c r="G576" s="39"/>
      <c r="H576" s="39"/>
      <c r="I576" s="199"/>
      <c r="J576" s="39"/>
      <c r="K576" s="39"/>
      <c r="L576" s="43"/>
      <c r="M576" s="200"/>
      <c r="N576" s="201"/>
      <c r="O576" s="83"/>
      <c r="P576" s="83"/>
      <c r="Q576" s="83"/>
      <c r="R576" s="83"/>
      <c r="S576" s="83"/>
      <c r="T576" s="84"/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T576" s="16" t="s">
        <v>159</v>
      </c>
      <c r="AU576" s="16" t="s">
        <v>71</v>
      </c>
    </row>
    <row r="577" s="2" customFormat="1" ht="66.75" customHeight="1">
      <c r="A577" s="37"/>
      <c r="B577" s="38"/>
      <c r="C577" s="184" t="s">
        <v>1447</v>
      </c>
      <c r="D577" s="184" t="s">
        <v>124</v>
      </c>
      <c r="E577" s="185" t="s">
        <v>1448</v>
      </c>
      <c r="F577" s="186" t="s">
        <v>1449</v>
      </c>
      <c r="G577" s="187" t="s">
        <v>416</v>
      </c>
      <c r="H577" s="188">
        <v>20</v>
      </c>
      <c r="I577" s="189"/>
      <c r="J577" s="190">
        <f>ROUND(I577*H577,2)</f>
        <v>0</v>
      </c>
      <c r="K577" s="186" t="s">
        <v>128</v>
      </c>
      <c r="L577" s="43"/>
      <c r="M577" s="191" t="s">
        <v>19</v>
      </c>
      <c r="N577" s="192" t="s">
        <v>42</v>
      </c>
      <c r="O577" s="83"/>
      <c r="P577" s="193">
        <f>O577*H577</f>
        <v>0</v>
      </c>
      <c r="Q577" s="193">
        <v>0</v>
      </c>
      <c r="R577" s="193">
        <f>Q577*H577</f>
        <v>0</v>
      </c>
      <c r="S577" s="193">
        <v>0</v>
      </c>
      <c r="T577" s="194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195" t="s">
        <v>129</v>
      </c>
      <c r="AT577" s="195" t="s">
        <v>124</v>
      </c>
      <c r="AU577" s="195" t="s">
        <v>71</v>
      </c>
      <c r="AY577" s="16" t="s">
        <v>130</v>
      </c>
      <c r="BE577" s="196">
        <f>IF(N577="základní",J577,0)</f>
        <v>0</v>
      </c>
      <c r="BF577" s="196">
        <f>IF(N577="snížená",J577,0)</f>
        <v>0</v>
      </c>
      <c r="BG577" s="196">
        <f>IF(N577="zákl. přenesená",J577,0)</f>
        <v>0</v>
      </c>
      <c r="BH577" s="196">
        <f>IF(N577="sníž. přenesená",J577,0)</f>
        <v>0</v>
      </c>
      <c r="BI577" s="196">
        <f>IF(N577="nulová",J577,0)</f>
        <v>0</v>
      </c>
      <c r="BJ577" s="16" t="s">
        <v>14</v>
      </c>
      <c r="BK577" s="196">
        <f>ROUND(I577*H577,2)</f>
        <v>0</v>
      </c>
      <c r="BL577" s="16" t="s">
        <v>129</v>
      </c>
      <c r="BM577" s="195" t="s">
        <v>1450</v>
      </c>
    </row>
    <row r="578" s="2" customFormat="1">
      <c r="A578" s="37"/>
      <c r="B578" s="38"/>
      <c r="C578" s="39"/>
      <c r="D578" s="197" t="s">
        <v>159</v>
      </c>
      <c r="E578" s="39"/>
      <c r="F578" s="198" t="s">
        <v>1438</v>
      </c>
      <c r="G578" s="39"/>
      <c r="H578" s="39"/>
      <c r="I578" s="199"/>
      <c r="J578" s="39"/>
      <c r="K578" s="39"/>
      <c r="L578" s="43"/>
      <c r="M578" s="200"/>
      <c r="N578" s="201"/>
      <c r="O578" s="83"/>
      <c r="P578" s="83"/>
      <c r="Q578" s="83"/>
      <c r="R578" s="83"/>
      <c r="S578" s="83"/>
      <c r="T578" s="84"/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T578" s="16" t="s">
        <v>159</v>
      </c>
      <c r="AU578" s="16" t="s">
        <v>71</v>
      </c>
    </row>
    <row r="579" s="2" customFormat="1" ht="66.75" customHeight="1">
      <c r="A579" s="37"/>
      <c r="B579" s="38"/>
      <c r="C579" s="184" t="s">
        <v>1451</v>
      </c>
      <c r="D579" s="184" t="s">
        <v>124</v>
      </c>
      <c r="E579" s="185" t="s">
        <v>1452</v>
      </c>
      <c r="F579" s="186" t="s">
        <v>1453</v>
      </c>
      <c r="G579" s="187" t="s">
        <v>416</v>
      </c>
      <c r="H579" s="188">
        <v>20</v>
      </c>
      <c r="I579" s="189"/>
      <c r="J579" s="190">
        <f>ROUND(I579*H579,2)</f>
        <v>0</v>
      </c>
      <c r="K579" s="186" t="s">
        <v>128</v>
      </c>
      <c r="L579" s="43"/>
      <c r="M579" s="191" t="s">
        <v>19</v>
      </c>
      <c r="N579" s="192" t="s">
        <v>42</v>
      </c>
      <c r="O579" s="83"/>
      <c r="P579" s="193">
        <f>O579*H579</f>
        <v>0</v>
      </c>
      <c r="Q579" s="193">
        <v>0</v>
      </c>
      <c r="R579" s="193">
        <f>Q579*H579</f>
        <v>0</v>
      </c>
      <c r="S579" s="193">
        <v>0</v>
      </c>
      <c r="T579" s="194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195" t="s">
        <v>129</v>
      </c>
      <c r="AT579" s="195" t="s">
        <v>124</v>
      </c>
      <c r="AU579" s="195" t="s">
        <v>71</v>
      </c>
      <c r="AY579" s="16" t="s">
        <v>130</v>
      </c>
      <c r="BE579" s="196">
        <f>IF(N579="základní",J579,0)</f>
        <v>0</v>
      </c>
      <c r="BF579" s="196">
        <f>IF(N579="snížená",J579,0)</f>
        <v>0</v>
      </c>
      <c r="BG579" s="196">
        <f>IF(N579="zákl. přenesená",J579,0)</f>
        <v>0</v>
      </c>
      <c r="BH579" s="196">
        <f>IF(N579="sníž. přenesená",J579,0)</f>
        <v>0</v>
      </c>
      <c r="BI579" s="196">
        <f>IF(N579="nulová",J579,0)</f>
        <v>0</v>
      </c>
      <c r="BJ579" s="16" t="s">
        <v>14</v>
      </c>
      <c r="BK579" s="196">
        <f>ROUND(I579*H579,2)</f>
        <v>0</v>
      </c>
      <c r="BL579" s="16" t="s">
        <v>129</v>
      </c>
      <c r="BM579" s="195" t="s">
        <v>1454</v>
      </c>
    </row>
    <row r="580" s="2" customFormat="1">
      <c r="A580" s="37"/>
      <c r="B580" s="38"/>
      <c r="C580" s="39"/>
      <c r="D580" s="197" t="s">
        <v>159</v>
      </c>
      <c r="E580" s="39"/>
      <c r="F580" s="198" t="s">
        <v>1455</v>
      </c>
      <c r="G580" s="39"/>
      <c r="H580" s="39"/>
      <c r="I580" s="199"/>
      <c r="J580" s="39"/>
      <c r="K580" s="39"/>
      <c r="L580" s="43"/>
      <c r="M580" s="200"/>
      <c r="N580" s="201"/>
      <c r="O580" s="83"/>
      <c r="P580" s="83"/>
      <c r="Q580" s="83"/>
      <c r="R580" s="83"/>
      <c r="S580" s="83"/>
      <c r="T580" s="84"/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T580" s="16" t="s">
        <v>159</v>
      </c>
      <c r="AU580" s="16" t="s">
        <v>71</v>
      </c>
    </row>
    <row r="581" s="2" customFormat="1" ht="66.75" customHeight="1">
      <c r="A581" s="37"/>
      <c r="B581" s="38"/>
      <c r="C581" s="184" t="s">
        <v>1456</v>
      </c>
      <c r="D581" s="184" t="s">
        <v>124</v>
      </c>
      <c r="E581" s="185" t="s">
        <v>1457</v>
      </c>
      <c r="F581" s="186" t="s">
        <v>1458</v>
      </c>
      <c r="G581" s="187" t="s">
        <v>416</v>
      </c>
      <c r="H581" s="188">
        <v>20</v>
      </c>
      <c r="I581" s="189"/>
      <c r="J581" s="190">
        <f>ROUND(I581*H581,2)</f>
        <v>0</v>
      </c>
      <c r="K581" s="186" t="s">
        <v>128</v>
      </c>
      <c r="L581" s="43"/>
      <c r="M581" s="191" t="s">
        <v>19</v>
      </c>
      <c r="N581" s="192" t="s">
        <v>42</v>
      </c>
      <c r="O581" s="83"/>
      <c r="P581" s="193">
        <f>O581*H581</f>
        <v>0</v>
      </c>
      <c r="Q581" s="193">
        <v>0</v>
      </c>
      <c r="R581" s="193">
        <f>Q581*H581</f>
        <v>0</v>
      </c>
      <c r="S581" s="193">
        <v>0</v>
      </c>
      <c r="T581" s="194">
        <f>S581*H581</f>
        <v>0</v>
      </c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R581" s="195" t="s">
        <v>129</v>
      </c>
      <c r="AT581" s="195" t="s">
        <v>124</v>
      </c>
      <c r="AU581" s="195" t="s">
        <v>71</v>
      </c>
      <c r="AY581" s="16" t="s">
        <v>130</v>
      </c>
      <c r="BE581" s="196">
        <f>IF(N581="základní",J581,0)</f>
        <v>0</v>
      </c>
      <c r="BF581" s="196">
        <f>IF(N581="snížená",J581,0)</f>
        <v>0</v>
      </c>
      <c r="BG581" s="196">
        <f>IF(N581="zákl. přenesená",J581,0)</f>
        <v>0</v>
      </c>
      <c r="BH581" s="196">
        <f>IF(N581="sníž. přenesená",J581,0)</f>
        <v>0</v>
      </c>
      <c r="BI581" s="196">
        <f>IF(N581="nulová",J581,0)</f>
        <v>0</v>
      </c>
      <c r="BJ581" s="16" t="s">
        <v>14</v>
      </c>
      <c r="BK581" s="196">
        <f>ROUND(I581*H581,2)</f>
        <v>0</v>
      </c>
      <c r="BL581" s="16" t="s">
        <v>129</v>
      </c>
      <c r="BM581" s="195" t="s">
        <v>1459</v>
      </c>
    </row>
    <row r="582" s="2" customFormat="1">
      <c r="A582" s="37"/>
      <c r="B582" s="38"/>
      <c r="C582" s="39"/>
      <c r="D582" s="197" t="s">
        <v>159</v>
      </c>
      <c r="E582" s="39"/>
      <c r="F582" s="198" t="s">
        <v>1455</v>
      </c>
      <c r="G582" s="39"/>
      <c r="H582" s="39"/>
      <c r="I582" s="199"/>
      <c r="J582" s="39"/>
      <c r="K582" s="39"/>
      <c r="L582" s="43"/>
      <c r="M582" s="200"/>
      <c r="N582" s="201"/>
      <c r="O582" s="83"/>
      <c r="P582" s="83"/>
      <c r="Q582" s="83"/>
      <c r="R582" s="83"/>
      <c r="S582" s="83"/>
      <c r="T582" s="84"/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T582" s="16" t="s">
        <v>159</v>
      </c>
      <c r="AU582" s="16" t="s">
        <v>71</v>
      </c>
    </row>
    <row r="583" s="2" customFormat="1" ht="66.75" customHeight="1">
      <c r="A583" s="37"/>
      <c r="B583" s="38"/>
      <c r="C583" s="184" t="s">
        <v>1460</v>
      </c>
      <c r="D583" s="184" t="s">
        <v>124</v>
      </c>
      <c r="E583" s="185" t="s">
        <v>1461</v>
      </c>
      <c r="F583" s="186" t="s">
        <v>1462</v>
      </c>
      <c r="G583" s="187" t="s">
        <v>416</v>
      </c>
      <c r="H583" s="188">
        <v>20</v>
      </c>
      <c r="I583" s="189"/>
      <c r="J583" s="190">
        <f>ROUND(I583*H583,2)</f>
        <v>0</v>
      </c>
      <c r="K583" s="186" t="s">
        <v>128</v>
      </c>
      <c r="L583" s="43"/>
      <c r="M583" s="191" t="s">
        <v>19</v>
      </c>
      <c r="N583" s="192" t="s">
        <v>42</v>
      </c>
      <c r="O583" s="83"/>
      <c r="P583" s="193">
        <f>O583*H583</f>
        <v>0</v>
      </c>
      <c r="Q583" s="193">
        <v>0</v>
      </c>
      <c r="R583" s="193">
        <f>Q583*H583</f>
        <v>0</v>
      </c>
      <c r="S583" s="193">
        <v>0</v>
      </c>
      <c r="T583" s="194">
        <f>S583*H583</f>
        <v>0</v>
      </c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R583" s="195" t="s">
        <v>129</v>
      </c>
      <c r="AT583" s="195" t="s">
        <v>124</v>
      </c>
      <c r="AU583" s="195" t="s">
        <v>71</v>
      </c>
      <c r="AY583" s="16" t="s">
        <v>130</v>
      </c>
      <c r="BE583" s="196">
        <f>IF(N583="základní",J583,0)</f>
        <v>0</v>
      </c>
      <c r="BF583" s="196">
        <f>IF(N583="snížená",J583,0)</f>
        <v>0</v>
      </c>
      <c r="BG583" s="196">
        <f>IF(N583="zákl. přenesená",J583,0)</f>
        <v>0</v>
      </c>
      <c r="BH583" s="196">
        <f>IF(N583="sníž. přenesená",J583,0)</f>
        <v>0</v>
      </c>
      <c r="BI583" s="196">
        <f>IF(N583="nulová",J583,0)</f>
        <v>0</v>
      </c>
      <c r="BJ583" s="16" t="s">
        <v>14</v>
      </c>
      <c r="BK583" s="196">
        <f>ROUND(I583*H583,2)</f>
        <v>0</v>
      </c>
      <c r="BL583" s="16" t="s">
        <v>129</v>
      </c>
      <c r="BM583" s="195" t="s">
        <v>1463</v>
      </c>
    </row>
    <row r="584" s="2" customFormat="1">
      <c r="A584" s="37"/>
      <c r="B584" s="38"/>
      <c r="C584" s="39"/>
      <c r="D584" s="197" t="s">
        <v>159</v>
      </c>
      <c r="E584" s="39"/>
      <c r="F584" s="198" t="s">
        <v>1438</v>
      </c>
      <c r="G584" s="39"/>
      <c r="H584" s="39"/>
      <c r="I584" s="199"/>
      <c r="J584" s="39"/>
      <c r="K584" s="39"/>
      <c r="L584" s="43"/>
      <c r="M584" s="200"/>
      <c r="N584" s="201"/>
      <c r="O584" s="83"/>
      <c r="P584" s="83"/>
      <c r="Q584" s="83"/>
      <c r="R584" s="83"/>
      <c r="S584" s="83"/>
      <c r="T584" s="84"/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T584" s="16" t="s">
        <v>159</v>
      </c>
      <c r="AU584" s="16" t="s">
        <v>71</v>
      </c>
    </row>
    <row r="585" s="2" customFormat="1" ht="66.75" customHeight="1">
      <c r="A585" s="37"/>
      <c r="B585" s="38"/>
      <c r="C585" s="184" t="s">
        <v>1464</v>
      </c>
      <c r="D585" s="184" t="s">
        <v>124</v>
      </c>
      <c r="E585" s="185" t="s">
        <v>1465</v>
      </c>
      <c r="F585" s="186" t="s">
        <v>1466</v>
      </c>
      <c r="G585" s="187" t="s">
        <v>416</v>
      </c>
      <c r="H585" s="188">
        <v>20</v>
      </c>
      <c r="I585" s="189"/>
      <c r="J585" s="190">
        <f>ROUND(I585*H585,2)</f>
        <v>0</v>
      </c>
      <c r="K585" s="186" t="s">
        <v>128</v>
      </c>
      <c r="L585" s="43"/>
      <c r="M585" s="191" t="s">
        <v>19</v>
      </c>
      <c r="N585" s="192" t="s">
        <v>42</v>
      </c>
      <c r="O585" s="83"/>
      <c r="P585" s="193">
        <f>O585*H585</f>
        <v>0</v>
      </c>
      <c r="Q585" s="193">
        <v>0</v>
      </c>
      <c r="R585" s="193">
        <f>Q585*H585</f>
        <v>0</v>
      </c>
      <c r="S585" s="193">
        <v>0</v>
      </c>
      <c r="T585" s="194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195" t="s">
        <v>129</v>
      </c>
      <c r="AT585" s="195" t="s">
        <v>124</v>
      </c>
      <c r="AU585" s="195" t="s">
        <v>71</v>
      </c>
      <c r="AY585" s="16" t="s">
        <v>130</v>
      </c>
      <c r="BE585" s="196">
        <f>IF(N585="základní",J585,0)</f>
        <v>0</v>
      </c>
      <c r="BF585" s="196">
        <f>IF(N585="snížená",J585,0)</f>
        <v>0</v>
      </c>
      <c r="BG585" s="196">
        <f>IF(N585="zákl. přenesená",J585,0)</f>
        <v>0</v>
      </c>
      <c r="BH585" s="196">
        <f>IF(N585="sníž. přenesená",J585,0)</f>
        <v>0</v>
      </c>
      <c r="BI585" s="196">
        <f>IF(N585="nulová",J585,0)</f>
        <v>0</v>
      </c>
      <c r="BJ585" s="16" t="s">
        <v>14</v>
      </c>
      <c r="BK585" s="196">
        <f>ROUND(I585*H585,2)</f>
        <v>0</v>
      </c>
      <c r="BL585" s="16" t="s">
        <v>129</v>
      </c>
      <c r="BM585" s="195" t="s">
        <v>1467</v>
      </c>
    </row>
    <row r="586" s="2" customFormat="1">
      <c r="A586" s="37"/>
      <c r="B586" s="38"/>
      <c r="C586" s="39"/>
      <c r="D586" s="197" t="s">
        <v>159</v>
      </c>
      <c r="E586" s="39"/>
      <c r="F586" s="198" t="s">
        <v>1392</v>
      </c>
      <c r="G586" s="39"/>
      <c r="H586" s="39"/>
      <c r="I586" s="199"/>
      <c r="J586" s="39"/>
      <c r="K586" s="39"/>
      <c r="L586" s="43"/>
      <c r="M586" s="200"/>
      <c r="N586" s="201"/>
      <c r="O586" s="83"/>
      <c r="P586" s="83"/>
      <c r="Q586" s="83"/>
      <c r="R586" s="83"/>
      <c r="S586" s="83"/>
      <c r="T586" s="84"/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T586" s="16" t="s">
        <v>159</v>
      </c>
      <c r="AU586" s="16" t="s">
        <v>71</v>
      </c>
    </row>
    <row r="587" s="2" customFormat="1" ht="66.75" customHeight="1">
      <c r="A587" s="37"/>
      <c r="B587" s="38"/>
      <c r="C587" s="184" t="s">
        <v>1468</v>
      </c>
      <c r="D587" s="184" t="s">
        <v>124</v>
      </c>
      <c r="E587" s="185" t="s">
        <v>1469</v>
      </c>
      <c r="F587" s="186" t="s">
        <v>1470</v>
      </c>
      <c r="G587" s="187" t="s">
        <v>416</v>
      </c>
      <c r="H587" s="188">
        <v>20</v>
      </c>
      <c r="I587" s="189"/>
      <c r="J587" s="190">
        <f>ROUND(I587*H587,2)</f>
        <v>0</v>
      </c>
      <c r="K587" s="186" t="s">
        <v>128</v>
      </c>
      <c r="L587" s="43"/>
      <c r="M587" s="191" t="s">
        <v>19</v>
      </c>
      <c r="N587" s="192" t="s">
        <v>42</v>
      </c>
      <c r="O587" s="83"/>
      <c r="P587" s="193">
        <f>O587*H587</f>
        <v>0</v>
      </c>
      <c r="Q587" s="193">
        <v>0</v>
      </c>
      <c r="R587" s="193">
        <f>Q587*H587</f>
        <v>0</v>
      </c>
      <c r="S587" s="193">
        <v>0</v>
      </c>
      <c r="T587" s="194">
        <f>S587*H587</f>
        <v>0</v>
      </c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R587" s="195" t="s">
        <v>129</v>
      </c>
      <c r="AT587" s="195" t="s">
        <v>124</v>
      </c>
      <c r="AU587" s="195" t="s">
        <v>71</v>
      </c>
      <c r="AY587" s="16" t="s">
        <v>130</v>
      </c>
      <c r="BE587" s="196">
        <f>IF(N587="základní",J587,0)</f>
        <v>0</v>
      </c>
      <c r="BF587" s="196">
        <f>IF(N587="snížená",J587,0)</f>
        <v>0</v>
      </c>
      <c r="BG587" s="196">
        <f>IF(N587="zákl. přenesená",J587,0)</f>
        <v>0</v>
      </c>
      <c r="BH587" s="196">
        <f>IF(N587="sníž. přenesená",J587,0)</f>
        <v>0</v>
      </c>
      <c r="BI587" s="196">
        <f>IF(N587="nulová",J587,0)</f>
        <v>0</v>
      </c>
      <c r="BJ587" s="16" t="s">
        <v>14</v>
      </c>
      <c r="BK587" s="196">
        <f>ROUND(I587*H587,2)</f>
        <v>0</v>
      </c>
      <c r="BL587" s="16" t="s">
        <v>129</v>
      </c>
      <c r="BM587" s="195" t="s">
        <v>1471</v>
      </c>
    </row>
    <row r="588" s="2" customFormat="1">
      <c r="A588" s="37"/>
      <c r="B588" s="38"/>
      <c r="C588" s="39"/>
      <c r="D588" s="197" t="s">
        <v>159</v>
      </c>
      <c r="E588" s="39"/>
      <c r="F588" s="198" t="s">
        <v>1392</v>
      </c>
      <c r="G588" s="39"/>
      <c r="H588" s="39"/>
      <c r="I588" s="199"/>
      <c r="J588" s="39"/>
      <c r="K588" s="39"/>
      <c r="L588" s="43"/>
      <c r="M588" s="200"/>
      <c r="N588" s="201"/>
      <c r="O588" s="83"/>
      <c r="P588" s="83"/>
      <c r="Q588" s="83"/>
      <c r="R588" s="83"/>
      <c r="S588" s="83"/>
      <c r="T588" s="84"/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T588" s="16" t="s">
        <v>159</v>
      </c>
      <c r="AU588" s="16" t="s">
        <v>71</v>
      </c>
    </row>
    <row r="589" s="2" customFormat="1" ht="66.75" customHeight="1">
      <c r="A589" s="37"/>
      <c r="B589" s="38"/>
      <c r="C589" s="184" t="s">
        <v>1472</v>
      </c>
      <c r="D589" s="184" t="s">
        <v>124</v>
      </c>
      <c r="E589" s="185" t="s">
        <v>1473</v>
      </c>
      <c r="F589" s="186" t="s">
        <v>1474</v>
      </c>
      <c r="G589" s="187" t="s">
        <v>416</v>
      </c>
      <c r="H589" s="188">
        <v>20</v>
      </c>
      <c r="I589" s="189"/>
      <c r="J589" s="190">
        <f>ROUND(I589*H589,2)</f>
        <v>0</v>
      </c>
      <c r="K589" s="186" t="s">
        <v>128</v>
      </c>
      <c r="L589" s="43"/>
      <c r="M589" s="191" t="s">
        <v>19</v>
      </c>
      <c r="N589" s="192" t="s">
        <v>42</v>
      </c>
      <c r="O589" s="83"/>
      <c r="P589" s="193">
        <f>O589*H589</f>
        <v>0</v>
      </c>
      <c r="Q589" s="193">
        <v>0</v>
      </c>
      <c r="R589" s="193">
        <f>Q589*H589</f>
        <v>0</v>
      </c>
      <c r="S589" s="193">
        <v>0</v>
      </c>
      <c r="T589" s="194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195" t="s">
        <v>129</v>
      </c>
      <c r="AT589" s="195" t="s">
        <v>124</v>
      </c>
      <c r="AU589" s="195" t="s">
        <v>71</v>
      </c>
      <c r="AY589" s="16" t="s">
        <v>130</v>
      </c>
      <c r="BE589" s="196">
        <f>IF(N589="základní",J589,0)</f>
        <v>0</v>
      </c>
      <c r="BF589" s="196">
        <f>IF(N589="snížená",J589,0)</f>
        <v>0</v>
      </c>
      <c r="BG589" s="196">
        <f>IF(N589="zákl. přenesená",J589,0)</f>
        <v>0</v>
      </c>
      <c r="BH589" s="196">
        <f>IF(N589="sníž. přenesená",J589,0)</f>
        <v>0</v>
      </c>
      <c r="BI589" s="196">
        <f>IF(N589="nulová",J589,0)</f>
        <v>0</v>
      </c>
      <c r="BJ589" s="16" t="s">
        <v>14</v>
      </c>
      <c r="BK589" s="196">
        <f>ROUND(I589*H589,2)</f>
        <v>0</v>
      </c>
      <c r="BL589" s="16" t="s">
        <v>129</v>
      </c>
      <c r="BM589" s="195" t="s">
        <v>1475</v>
      </c>
    </row>
    <row r="590" s="2" customFormat="1">
      <c r="A590" s="37"/>
      <c r="B590" s="38"/>
      <c r="C590" s="39"/>
      <c r="D590" s="197" t="s">
        <v>159</v>
      </c>
      <c r="E590" s="39"/>
      <c r="F590" s="198" t="s">
        <v>1455</v>
      </c>
      <c r="G590" s="39"/>
      <c r="H590" s="39"/>
      <c r="I590" s="199"/>
      <c r="J590" s="39"/>
      <c r="K590" s="39"/>
      <c r="L590" s="43"/>
      <c r="M590" s="200"/>
      <c r="N590" s="201"/>
      <c r="O590" s="83"/>
      <c r="P590" s="83"/>
      <c r="Q590" s="83"/>
      <c r="R590" s="83"/>
      <c r="S590" s="83"/>
      <c r="T590" s="84"/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T590" s="16" t="s">
        <v>159</v>
      </c>
      <c r="AU590" s="16" t="s">
        <v>71</v>
      </c>
    </row>
    <row r="591" s="2" customFormat="1" ht="66.75" customHeight="1">
      <c r="A591" s="37"/>
      <c r="B591" s="38"/>
      <c r="C591" s="184" t="s">
        <v>1476</v>
      </c>
      <c r="D591" s="184" t="s">
        <v>124</v>
      </c>
      <c r="E591" s="185" t="s">
        <v>1477</v>
      </c>
      <c r="F591" s="186" t="s">
        <v>1478</v>
      </c>
      <c r="G591" s="187" t="s">
        <v>416</v>
      </c>
      <c r="H591" s="188">
        <v>20</v>
      </c>
      <c r="I591" s="189"/>
      <c r="J591" s="190">
        <f>ROUND(I591*H591,2)</f>
        <v>0</v>
      </c>
      <c r="K591" s="186" t="s">
        <v>128</v>
      </c>
      <c r="L591" s="43"/>
      <c r="M591" s="191" t="s">
        <v>19</v>
      </c>
      <c r="N591" s="192" t="s">
        <v>42</v>
      </c>
      <c r="O591" s="83"/>
      <c r="P591" s="193">
        <f>O591*H591</f>
        <v>0</v>
      </c>
      <c r="Q591" s="193">
        <v>0</v>
      </c>
      <c r="R591" s="193">
        <f>Q591*H591</f>
        <v>0</v>
      </c>
      <c r="S591" s="193">
        <v>0</v>
      </c>
      <c r="T591" s="194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195" t="s">
        <v>129</v>
      </c>
      <c r="AT591" s="195" t="s">
        <v>124</v>
      </c>
      <c r="AU591" s="195" t="s">
        <v>71</v>
      </c>
      <c r="AY591" s="16" t="s">
        <v>130</v>
      </c>
      <c r="BE591" s="196">
        <f>IF(N591="základní",J591,0)</f>
        <v>0</v>
      </c>
      <c r="BF591" s="196">
        <f>IF(N591="snížená",J591,0)</f>
        <v>0</v>
      </c>
      <c r="BG591" s="196">
        <f>IF(N591="zákl. přenesená",J591,0)</f>
        <v>0</v>
      </c>
      <c r="BH591" s="196">
        <f>IF(N591="sníž. přenesená",J591,0)</f>
        <v>0</v>
      </c>
      <c r="BI591" s="196">
        <f>IF(N591="nulová",J591,0)</f>
        <v>0</v>
      </c>
      <c r="BJ591" s="16" t="s">
        <v>14</v>
      </c>
      <c r="BK591" s="196">
        <f>ROUND(I591*H591,2)</f>
        <v>0</v>
      </c>
      <c r="BL591" s="16" t="s">
        <v>129</v>
      </c>
      <c r="BM591" s="195" t="s">
        <v>1479</v>
      </c>
    </row>
    <row r="592" s="2" customFormat="1">
      <c r="A592" s="37"/>
      <c r="B592" s="38"/>
      <c r="C592" s="39"/>
      <c r="D592" s="197" t="s">
        <v>159</v>
      </c>
      <c r="E592" s="39"/>
      <c r="F592" s="198" t="s">
        <v>1455</v>
      </c>
      <c r="G592" s="39"/>
      <c r="H592" s="39"/>
      <c r="I592" s="199"/>
      <c r="J592" s="39"/>
      <c r="K592" s="39"/>
      <c r="L592" s="43"/>
      <c r="M592" s="200"/>
      <c r="N592" s="201"/>
      <c r="O592" s="83"/>
      <c r="P592" s="83"/>
      <c r="Q592" s="83"/>
      <c r="R592" s="83"/>
      <c r="S592" s="83"/>
      <c r="T592" s="84"/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T592" s="16" t="s">
        <v>159</v>
      </c>
      <c r="AU592" s="16" t="s">
        <v>71</v>
      </c>
    </row>
    <row r="593" s="2" customFormat="1" ht="66.75" customHeight="1">
      <c r="A593" s="37"/>
      <c r="B593" s="38"/>
      <c r="C593" s="184" t="s">
        <v>1480</v>
      </c>
      <c r="D593" s="184" t="s">
        <v>124</v>
      </c>
      <c r="E593" s="185" t="s">
        <v>1481</v>
      </c>
      <c r="F593" s="186" t="s">
        <v>1482</v>
      </c>
      <c r="G593" s="187" t="s">
        <v>416</v>
      </c>
      <c r="H593" s="188">
        <v>20</v>
      </c>
      <c r="I593" s="189"/>
      <c r="J593" s="190">
        <f>ROUND(I593*H593,2)</f>
        <v>0</v>
      </c>
      <c r="K593" s="186" t="s">
        <v>128</v>
      </c>
      <c r="L593" s="43"/>
      <c r="M593" s="191" t="s">
        <v>19</v>
      </c>
      <c r="N593" s="192" t="s">
        <v>42</v>
      </c>
      <c r="O593" s="83"/>
      <c r="P593" s="193">
        <f>O593*H593</f>
        <v>0</v>
      </c>
      <c r="Q593" s="193">
        <v>0</v>
      </c>
      <c r="R593" s="193">
        <f>Q593*H593</f>
        <v>0</v>
      </c>
      <c r="S593" s="193">
        <v>0</v>
      </c>
      <c r="T593" s="194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195" t="s">
        <v>129</v>
      </c>
      <c r="AT593" s="195" t="s">
        <v>124</v>
      </c>
      <c r="AU593" s="195" t="s">
        <v>71</v>
      </c>
      <c r="AY593" s="16" t="s">
        <v>130</v>
      </c>
      <c r="BE593" s="196">
        <f>IF(N593="základní",J593,0)</f>
        <v>0</v>
      </c>
      <c r="BF593" s="196">
        <f>IF(N593="snížená",J593,0)</f>
        <v>0</v>
      </c>
      <c r="BG593" s="196">
        <f>IF(N593="zákl. přenesená",J593,0)</f>
        <v>0</v>
      </c>
      <c r="BH593" s="196">
        <f>IF(N593="sníž. přenesená",J593,0)</f>
        <v>0</v>
      </c>
      <c r="BI593" s="196">
        <f>IF(N593="nulová",J593,0)</f>
        <v>0</v>
      </c>
      <c r="BJ593" s="16" t="s">
        <v>14</v>
      </c>
      <c r="BK593" s="196">
        <f>ROUND(I593*H593,2)</f>
        <v>0</v>
      </c>
      <c r="BL593" s="16" t="s">
        <v>129</v>
      </c>
      <c r="BM593" s="195" t="s">
        <v>1483</v>
      </c>
    </row>
    <row r="594" s="2" customFormat="1">
      <c r="A594" s="37"/>
      <c r="B594" s="38"/>
      <c r="C594" s="39"/>
      <c r="D594" s="197" t="s">
        <v>159</v>
      </c>
      <c r="E594" s="39"/>
      <c r="F594" s="198" t="s">
        <v>1421</v>
      </c>
      <c r="G594" s="39"/>
      <c r="H594" s="39"/>
      <c r="I594" s="199"/>
      <c r="J594" s="39"/>
      <c r="K594" s="39"/>
      <c r="L594" s="43"/>
      <c r="M594" s="200"/>
      <c r="N594" s="201"/>
      <c r="O594" s="83"/>
      <c r="P594" s="83"/>
      <c r="Q594" s="83"/>
      <c r="R594" s="83"/>
      <c r="S594" s="83"/>
      <c r="T594" s="84"/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T594" s="16" t="s">
        <v>159</v>
      </c>
      <c r="AU594" s="16" t="s">
        <v>71</v>
      </c>
    </row>
    <row r="595" s="2" customFormat="1" ht="66.75" customHeight="1">
      <c r="A595" s="37"/>
      <c r="B595" s="38"/>
      <c r="C595" s="184" t="s">
        <v>1484</v>
      </c>
      <c r="D595" s="184" t="s">
        <v>124</v>
      </c>
      <c r="E595" s="185" t="s">
        <v>1485</v>
      </c>
      <c r="F595" s="186" t="s">
        <v>1486</v>
      </c>
      <c r="G595" s="187" t="s">
        <v>416</v>
      </c>
      <c r="H595" s="188">
        <v>20</v>
      </c>
      <c r="I595" s="189"/>
      <c r="J595" s="190">
        <f>ROUND(I595*H595,2)</f>
        <v>0</v>
      </c>
      <c r="K595" s="186" t="s">
        <v>128</v>
      </c>
      <c r="L595" s="43"/>
      <c r="M595" s="191" t="s">
        <v>19</v>
      </c>
      <c r="N595" s="192" t="s">
        <v>42</v>
      </c>
      <c r="O595" s="83"/>
      <c r="P595" s="193">
        <f>O595*H595</f>
        <v>0</v>
      </c>
      <c r="Q595" s="193">
        <v>0</v>
      </c>
      <c r="R595" s="193">
        <f>Q595*H595</f>
        <v>0</v>
      </c>
      <c r="S595" s="193">
        <v>0</v>
      </c>
      <c r="T595" s="194">
        <f>S595*H595</f>
        <v>0</v>
      </c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R595" s="195" t="s">
        <v>129</v>
      </c>
      <c r="AT595" s="195" t="s">
        <v>124</v>
      </c>
      <c r="AU595" s="195" t="s">
        <v>71</v>
      </c>
      <c r="AY595" s="16" t="s">
        <v>130</v>
      </c>
      <c r="BE595" s="196">
        <f>IF(N595="základní",J595,0)</f>
        <v>0</v>
      </c>
      <c r="BF595" s="196">
        <f>IF(N595="snížená",J595,0)</f>
        <v>0</v>
      </c>
      <c r="BG595" s="196">
        <f>IF(N595="zákl. přenesená",J595,0)</f>
        <v>0</v>
      </c>
      <c r="BH595" s="196">
        <f>IF(N595="sníž. přenesená",J595,0)</f>
        <v>0</v>
      </c>
      <c r="BI595" s="196">
        <f>IF(N595="nulová",J595,0)</f>
        <v>0</v>
      </c>
      <c r="BJ595" s="16" t="s">
        <v>14</v>
      </c>
      <c r="BK595" s="196">
        <f>ROUND(I595*H595,2)</f>
        <v>0</v>
      </c>
      <c r="BL595" s="16" t="s">
        <v>129</v>
      </c>
      <c r="BM595" s="195" t="s">
        <v>1487</v>
      </c>
    </row>
    <row r="596" s="2" customFormat="1">
      <c r="A596" s="37"/>
      <c r="B596" s="38"/>
      <c r="C596" s="39"/>
      <c r="D596" s="197" t="s">
        <v>159</v>
      </c>
      <c r="E596" s="39"/>
      <c r="F596" s="198" t="s">
        <v>1392</v>
      </c>
      <c r="G596" s="39"/>
      <c r="H596" s="39"/>
      <c r="I596" s="199"/>
      <c r="J596" s="39"/>
      <c r="K596" s="39"/>
      <c r="L596" s="43"/>
      <c r="M596" s="200"/>
      <c r="N596" s="201"/>
      <c r="O596" s="83"/>
      <c r="P596" s="83"/>
      <c r="Q596" s="83"/>
      <c r="R596" s="83"/>
      <c r="S596" s="83"/>
      <c r="T596" s="84"/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T596" s="16" t="s">
        <v>159</v>
      </c>
      <c r="AU596" s="16" t="s">
        <v>71</v>
      </c>
    </row>
    <row r="597" s="2" customFormat="1" ht="66.75" customHeight="1">
      <c r="A597" s="37"/>
      <c r="B597" s="38"/>
      <c r="C597" s="184" t="s">
        <v>1488</v>
      </c>
      <c r="D597" s="184" t="s">
        <v>124</v>
      </c>
      <c r="E597" s="185" t="s">
        <v>1489</v>
      </c>
      <c r="F597" s="186" t="s">
        <v>1490</v>
      </c>
      <c r="G597" s="187" t="s">
        <v>416</v>
      </c>
      <c r="H597" s="188">
        <v>20</v>
      </c>
      <c r="I597" s="189"/>
      <c r="J597" s="190">
        <f>ROUND(I597*H597,2)</f>
        <v>0</v>
      </c>
      <c r="K597" s="186" t="s">
        <v>128</v>
      </c>
      <c r="L597" s="43"/>
      <c r="M597" s="191" t="s">
        <v>19</v>
      </c>
      <c r="N597" s="192" t="s">
        <v>42</v>
      </c>
      <c r="O597" s="83"/>
      <c r="P597" s="193">
        <f>O597*H597</f>
        <v>0</v>
      </c>
      <c r="Q597" s="193">
        <v>0</v>
      </c>
      <c r="R597" s="193">
        <f>Q597*H597</f>
        <v>0</v>
      </c>
      <c r="S597" s="193">
        <v>0</v>
      </c>
      <c r="T597" s="194">
        <f>S597*H597</f>
        <v>0</v>
      </c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R597" s="195" t="s">
        <v>129</v>
      </c>
      <c r="AT597" s="195" t="s">
        <v>124</v>
      </c>
      <c r="AU597" s="195" t="s">
        <v>71</v>
      </c>
      <c r="AY597" s="16" t="s">
        <v>130</v>
      </c>
      <c r="BE597" s="196">
        <f>IF(N597="základní",J597,0)</f>
        <v>0</v>
      </c>
      <c r="BF597" s="196">
        <f>IF(N597="snížená",J597,0)</f>
        <v>0</v>
      </c>
      <c r="BG597" s="196">
        <f>IF(N597="zákl. přenesená",J597,0)</f>
        <v>0</v>
      </c>
      <c r="BH597" s="196">
        <f>IF(N597="sníž. přenesená",J597,0)</f>
        <v>0</v>
      </c>
      <c r="BI597" s="196">
        <f>IF(N597="nulová",J597,0)</f>
        <v>0</v>
      </c>
      <c r="BJ597" s="16" t="s">
        <v>14</v>
      </c>
      <c r="BK597" s="196">
        <f>ROUND(I597*H597,2)</f>
        <v>0</v>
      </c>
      <c r="BL597" s="16" t="s">
        <v>129</v>
      </c>
      <c r="BM597" s="195" t="s">
        <v>1491</v>
      </c>
    </row>
    <row r="598" s="2" customFormat="1">
      <c r="A598" s="37"/>
      <c r="B598" s="38"/>
      <c r="C598" s="39"/>
      <c r="D598" s="197" t="s">
        <v>159</v>
      </c>
      <c r="E598" s="39"/>
      <c r="F598" s="198" t="s">
        <v>1392</v>
      </c>
      <c r="G598" s="39"/>
      <c r="H598" s="39"/>
      <c r="I598" s="199"/>
      <c r="J598" s="39"/>
      <c r="K598" s="39"/>
      <c r="L598" s="43"/>
      <c r="M598" s="200"/>
      <c r="N598" s="201"/>
      <c r="O598" s="83"/>
      <c r="P598" s="83"/>
      <c r="Q598" s="83"/>
      <c r="R598" s="83"/>
      <c r="S598" s="83"/>
      <c r="T598" s="84"/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T598" s="16" t="s">
        <v>159</v>
      </c>
      <c r="AU598" s="16" t="s">
        <v>71</v>
      </c>
    </row>
    <row r="599" s="2" customFormat="1" ht="66.75" customHeight="1">
      <c r="A599" s="37"/>
      <c r="B599" s="38"/>
      <c r="C599" s="184" t="s">
        <v>1492</v>
      </c>
      <c r="D599" s="184" t="s">
        <v>124</v>
      </c>
      <c r="E599" s="185" t="s">
        <v>1493</v>
      </c>
      <c r="F599" s="186" t="s">
        <v>1494</v>
      </c>
      <c r="G599" s="187" t="s">
        <v>416</v>
      </c>
      <c r="H599" s="188">
        <v>20</v>
      </c>
      <c r="I599" s="189"/>
      <c r="J599" s="190">
        <f>ROUND(I599*H599,2)</f>
        <v>0</v>
      </c>
      <c r="K599" s="186" t="s">
        <v>128</v>
      </c>
      <c r="L599" s="43"/>
      <c r="M599" s="191" t="s">
        <v>19</v>
      </c>
      <c r="N599" s="192" t="s">
        <v>42</v>
      </c>
      <c r="O599" s="83"/>
      <c r="P599" s="193">
        <f>O599*H599</f>
        <v>0</v>
      </c>
      <c r="Q599" s="193">
        <v>0</v>
      </c>
      <c r="R599" s="193">
        <f>Q599*H599</f>
        <v>0</v>
      </c>
      <c r="S599" s="193">
        <v>0</v>
      </c>
      <c r="T599" s="194">
        <f>S599*H599</f>
        <v>0</v>
      </c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R599" s="195" t="s">
        <v>129</v>
      </c>
      <c r="AT599" s="195" t="s">
        <v>124</v>
      </c>
      <c r="AU599" s="195" t="s">
        <v>71</v>
      </c>
      <c r="AY599" s="16" t="s">
        <v>130</v>
      </c>
      <c r="BE599" s="196">
        <f>IF(N599="základní",J599,0)</f>
        <v>0</v>
      </c>
      <c r="BF599" s="196">
        <f>IF(N599="snížená",J599,0)</f>
        <v>0</v>
      </c>
      <c r="BG599" s="196">
        <f>IF(N599="zákl. přenesená",J599,0)</f>
        <v>0</v>
      </c>
      <c r="BH599" s="196">
        <f>IF(N599="sníž. přenesená",J599,0)</f>
        <v>0</v>
      </c>
      <c r="BI599" s="196">
        <f>IF(N599="nulová",J599,0)</f>
        <v>0</v>
      </c>
      <c r="BJ599" s="16" t="s">
        <v>14</v>
      </c>
      <c r="BK599" s="196">
        <f>ROUND(I599*H599,2)</f>
        <v>0</v>
      </c>
      <c r="BL599" s="16" t="s">
        <v>129</v>
      </c>
      <c r="BM599" s="195" t="s">
        <v>1495</v>
      </c>
    </row>
    <row r="600" s="2" customFormat="1">
      <c r="A600" s="37"/>
      <c r="B600" s="38"/>
      <c r="C600" s="39"/>
      <c r="D600" s="197" t="s">
        <v>159</v>
      </c>
      <c r="E600" s="39"/>
      <c r="F600" s="198" t="s">
        <v>1455</v>
      </c>
      <c r="G600" s="39"/>
      <c r="H600" s="39"/>
      <c r="I600" s="199"/>
      <c r="J600" s="39"/>
      <c r="K600" s="39"/>
      <c r="L600" s="43"/>
      <c r="M600" s="200"/>
      <c r="N600" s="201"/>
      <c r="O600" s="83"/>
      <c r="P600" s="83"/>
      <c r="Q600" s="83"/>
      <c r="R600" s="83"/>
      <c r="S600" s="83"/>
      <c r="T600" s="84"/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T600" s="16" t="s">
        <v>159</v>
      </c>
      <c r="AU600" s="16" t="s">
        <v>71</v>
      </c>
    </row>
    <row r="601" s="2" customFormat="1" ht="66.75" customHeight="1">
      <c r="A601" s="37"/>
      <c r="B601" s="38"/>
      <c r="C601" s="184" t="s">
        <v>1496</v>
      </c>
      <c r="D601" s="184" t="s">
        <v>124</v>
      </c>
      <c r="E601" s="185" t="s">
        <v>1497</v>
      </c>
      <c r="F601" s="186" t="s">
        <v>1498</v>
      </c>
      <c r="G601" s="187" t="s">
        <v>416</v>
      </c>
      <c r="H601" s="188">
        <v>20</v>
      </c>
      <c r="I601" s="189"/>
      <c r="J601" s="190">
        <f>ROUND(I601*H601,2)</f>
        <v>0</v>
      </c>
      <c r="K601" s="186" t="s">
        <v>128</v>
      </c>
      <c r="L601" s="43"/>
      <c r="M601" s="191" t="s">
        <v>19</v>
      </c>
      <c r="N601" s="192" t="s">
        <v>42</v>
      </c>
      <c r="O601" s="83"/>
      <c r="P601" s="193">
        <f>O601*H601</f>
        <v>0</v>
      </c>
      <c r="Q601" s="193">
        <v>0</v>
      </c>
      <c r="R601" s="193">
        <f>Q601*H601</f>
        <v>0</v>
      </c>
      <c r="S601" s="193">
        <v>0</v>
      </c>
      <c r="T601" s="194">
        <f>S601*H601</f>
        <v>0</v>
      </c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R601" s="195" t="s">
        <v>129</v>
      </c>
      <c r="AT601" s="195" t="s">
        <v>124</v>
      </c>
      <c r="AU601" s="195" t="s">
        <v>71</v>
      </c>
      <c r="AY601" s="16" t="s">
        <v>130</v>
      </c>
      <c r="BE601" s="196">
        <f>IF(N601="základní",J601,0)</f>
        <v>0</v>
      </c>
      <c r="BF601" s="196">
        <f>IF(N601="snížená",J601,0)</f>
        <v>0</v>
      </c>
      <c r="BG601" s="196">
        <f>IF(N601="zákl. přenesená",J601,0)</f>
        <v>0</v>
      </c>
      <c r="BH601" s="196">
        <f>IF(N601="sníž. přenesená",J601,0)</f>
        <v>0</v>
      </c>
      <c r="BI601" s="196">
        <f>IF(N601="nulová",J601,0)</f>
        <v>0</v>
      </c>
      <c r="BJ601" s="16" t="s">
        <v>14</v>
      </c>
      <c r="BK601" s="196">
        <f>ROUND(I601*H601,2)</f>
        <v>0</v>
      </c>
      <c r="BL601" s="16" t="s">
        <v>129</v>
      </c>
      <c r="BM601" s="195" t="s">
        <v>1499</v>
      </c>
    </row>
    <row r="602" s="2" customFormat="1">
      <c r="A602" s="37"/>
      <c r="B602" s="38"/>
      <c r="C602" s="39"/>
      <c r="D602" s="197" t="s">
        <v>159</v>
      </c>
      <c r="E602" s="39"/>
      <c r="F602" s="198" t="s">
        <v>1455</v>
      </c>
      <c r="G602" s="39"/>
      <c r="H602" s="39"/>
      <c r="I602" s="199"/>
      <c r="J602" s="39"/>
      <c r="K602" s="39"/>
      <c r="L602" s="43"/>
      <c r="M602" s="200"/>
      <c r="N602" s="201"/>
      <c r="O602" s="83"/>
      <c r="P602" s="83"/>
      <c r="Q602" s="83"/>
      <c r="R602" s="83"/>
      <c r="S602" s="83"/>
      <c r="T602" s="84"/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T602" s="16" t="s">
        <v>159</v>
      </c>
      <c r="AU602" s="16" t="s">
        <v>71</v>
      </c>
    </row>
    <row r="603" s="2" customFormat="1" ht="66.75" customHeight="1">
      <c r="A603" s="37"/>
      <c r="B603" s="38"/>
      <c r="C603" s="184" t="s">
        <v>1500</v>
      </c>
      <c r="D603" s="184" t="s">
        <v>124</v>
      </c>
      <c r="E603" s="185" t="s">
        <v>1501</v>
      </c>
      <c r="F603" s="186" t="s">
        <v>1502</v>
      </c>
      <c r="G603" s="187" t="s">
        <v>416</v>
      </c>
      <c r="H603" s="188">
        <v>20</v>
      </c>
      <c r="I603" s="189"/>
      <c r="J603" s="190">
        <f>ROUND(I603*H603,2)</f>
        <v>0</v>
      </c>
      <c r="K603" s="186" t="s">
        <v>128</v>
      </c>
      <c r="L603" s="43"/>
      <c r="M603" s="191" t="s">
        <v>19</v>
      </c>
      <c r="N603" s="192" t="s">
        <v>42</v>
      </c>
      <c r="O603" s="83"/>
      <c r="P603" s="193">
        <f>O603*H603</f>
        <v>0</v>
      </c>
      <c r="Q603" s="193">
        <v>0</v>
      </c>
      <c r="R603" s="193">
        <f>Q603*H603</f>
        <v>0</v>
      </c>
      <c r="S603" s="193">
        <v>0</v>
      </c>
      <c r="T603" s="194">
        <f>S603*H603</f>
        <v>0</v>
      </c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R603" s="195" t="s">
        <v>129</v>
      </c>
      <c r="AT603" s="195" t="s">
        <v>124</v>
      </c>
      <c r="AU603" s="195" t="s">
        <v>71</v>
      </c>
      <c r="AY603" s="16" t="s">
        <v>130</v>
      </c>
      <c r="BE603" s="196">
        <f>IF(N603="základní",J603,0)</f>
        <v>0</v>
      </c>
      <c r="BF603" s="196">
        <f>IF(N603="snížená",J603,0)</f>
        <v>0</v>
      </c>
      <c r="BG603" s="196">
        <f>IF(N603="zákl. přenesená",J603,0)</f>
        <v>0</v>
      </c>
      <c r="BH603" s="196">
        <f>IF(N603="sníž. přenesená",J603,0)</f>
        <v>0</v>
      </c>
      <c r="BI603" s="196">
        <f>IF(N603="nulová",J603,0)</f>
        <v>0</v>
      </c>
      <c r="BJ603" s="16" t="s">
        <v>14</v>
      </c>
      <c r="BK603" s="196">
        <f>ROUND(I603*H603,2)</f>
        <v>0</v>
      </c>
      <c r="BL603" s="16" t="s">
        <v>129</v>
      </c>
      <c r="BM603" s="195" t="s">
        <v>1503</v>
      </c>
    </row>
    <row r="604" s="2" customFormat="1">
      <c r="A604" s="37"/>
      <c r="B604" s="38"/>
      <c r="C604" s="39"/>
      <c r="D604" s="197" t="s">
        <v>159</v>
      </c>
      <c r="E604" s="39"/>
      <c r="F604" s="198" t="s">
        <v>1421</v>
      </c>
      <c r="G604" s="39"/>
      <c r="H604" s="39"/>
      <c r="I604" s="199"/>
      <c r="J604" s="39"/>
      <c r="K604" s="39"/>
      <c r="L604" s="43"/>
      <c r="M604" s="200"/>
      <c r="N604" s="201"/>
      <c r="O604" s="83"/>
      <c r="P604" s="83"/>
      <c r="Q604" s="83"/>
      <c r="R604" s="83"/>
      <c r="S604" s="83"/>
      <c r="T604" s="84"/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T604" s="16" t="s">
        <v>159</v>
      </c>
      <c r="AU604" s="16" t="s">
        <v>71</v>
      </c>
    </row>
    <row r="605" s="2" customFormat="1" ht="66.75" customHeight="1">
      <c r="A605" s="37"/>
      <c r="B605" s="38"/>
      <c r="C605" s="184" t="s">
        <v>1504</v>
      </c>
      <c r="D605" s="184" t="s">
        <v>124</v>
      </c>
      <c r="E605" s="185" t="s">
        <v>1505</v>
      </c>
      <c r="F605" s="186" t="s">
        <v>1506</v>
      </c>
      <c r="G605" s="187" t="s">
        <v>416</v>
      </c>
      <c r="H605" s="188">
        <v>20</v>
      </c>
      <c r="I605" s="189"/>
      <c r="J605" s="190">
        <f>ROUND(I605*H605,2)</f>
        <v>0</v>
      </c>
      <c r="K605" s="186" t="s">
        <v>128</v>
      </c>
      <c r="L605" s="43"/>
      <c r="M605" s="191" t="s">
        <v>19</v>
      </c>
      <c r="N605" s="192" t="s">
        <v>42</v>
      </c>
      <c r="O605" s="83"/>
      <c r="P605" s="193">
        <f>O605*H605</f>
        <v>0</v>
      </c>
      <c r="Q605" s="193">
        <v>0</v>
      </c>
      <c r="R605" s="193">
        <f>Q605*H605</f>
        <v>0</v>
      </c>
      <c r="S605" s="193">
        <v>0</v>
      </c>
      <c r="T605" s="194">
        <f>S605*H605</f>
        <v>0</v>
      </c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R605" s="195" t="s">
        <v>129</v>
      </c>
      <c r="AT605" s="195" t="s">
        <v>124</v>
      </c>
      <c r="AU605" s="195" t="s">
        <v>71</v>
      </c>
      <c r="AY605" s="16" t="s">
        <v>130</v>
      </c>
      <c r="BE605" s="196">
        <f>IF(N605="základní",J605,0)</f>
        <v>0</v>
      </c>
      <c r="BF605" s="196">
        <f>IF(N605="snížená",J605,0)</f>
        <v>0</v>
      </c>
      <c r="BG605" s="196">
        <f>IF(N605="zákl. přenesená",J605,0)</f>
        <v>0</v>
      </c>
      <c r="BH605" s="196">
        <f>IF(N605="sníž. přenesená",J605,0)</f>
        <v>0</v>
      </c>
      <c r="BI605" s="196">
        <f>IF(N605="nulová",J605,0)</f>
        <v>0</v>
      </c>
      <c r="BJ605" s="16" t="s">
        <v>14</v>
      </c>
      <c r="BK605" s="196">
        <f>ROUND(I605*H605,2)</f>
        <v>0</v>
      </c>
      <c r="BL605" s="16" t="s">
        <v>129</v>
      </c>
      <c r="BM605" s="195" t="s">
        <v>1507</v>
      </c>
    </row>
    <row r="606" s="2" customFormat="1">
      <c r="A606" s="37"/>
      <c r="B606" s="38"/>
      <c r="C606" s="39"/>
      <c r="D606" s="197" t="s">
        <v>159</v>
      </c>
      <c r="E606" s="39"/>
      <c r="F606" s="198" t="s">
        <v>1438</v>
      </c>
      <c r="G606" s="39"/>
      <c r="H606" s="39"/>
      <c r="I606" s="199"/>
      <c r="J606" s="39"/>
      <c r="K606" s="39"/>
      <c r="L606" s="43"/>
      <c r="M606" s="200"/>
      <c r="N606" s="201"/>
      <c r="O606" s="83"/>
      <c r="P606" s="83"/>
      <c r="Q606" s="83"/>
      <c r="R606" s="83"/>
      <c r="S606" s="83"/>
      <c r="T606" s="84"/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T606" s="16" t="s">
        <v>159</v>
      </c>
      <c r="AU606" s="16" t="s">
        <v>71</v>
      </c>
    </row>
    <row r="607" s="2" customFormat="1" ht="66.75" customHeight="1">
      <c r="A607" s="37"/>
      <c r="B607" s="38"/>
      <c r="C607" s="184" t="s">
        <v>1508</v>
      </c>
      <c r="D607" s="184" t="s">
        <v>124</v>
      </c>
      <c r="E607" s="185" t="s">
        <v>1509</v>
      </c>
      <c r="F607" s="186" t="s">
        <v>1510</v>
      </c>
      <c r="G607" s="187" t="s">
        <v>416</v>
      </c>
      <c r="H607" s="188">
        <v>20</v>
      </c>
      <c r="I607" s="189"/>
      <c r="J607" s="190">
        <f>ROUND(I607*H607,2)</f>
        <v>0</v>
      </c>
      <c r="K607" s="186" t="s">
        <v>128</v>
      </c>
      <c r="L607" s="43"/>
      <c r="M607" s="191" t="s">
        <v>19</v>
      </c>
      <c r="N607" s="192" t="s">
        <v>42</v>
      </c>
      <c r="O607" s="83"/>
      <c r="P607" s="193">
        <f>O607*H607</f>
        <v>0</v>
      </c>
      <c r="Q607" s="193">
        <v>0</v>
      </c>
      <c r="R607" s="193">
        <f>Q607*H607</f>
        <v>0</v>
      </c>
      <c r="S607" s="193">
        <v>0</v>
      </c>
      <c r="T607" s="194">
        <f>S607*H607</f>
        <v>0</v>
      </c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R607" s="195" t="s">
        <v>129</v>
      </c>
      <c r="AT607" s="195" t="s">
        <v>124</v>
      </c>
      <c r="AU607" s="195" t="s">
        <v>71</v>
      </c>
      <c r="AY607" s="16" t="s">
        <v>130</v>
      </c>
      <c r="BE607" s="196">
        <f>IF(N607="základní",J607,0)</f>
        <v>0</v>
      </c>
      <c r="BF607" s="196">
        <f>IF(N607="snížená",J607,0)</f>
        <v>0</v>
      </c>
      <c r="BG607" s="196">
        <f>IF(N607="zákl. přenesená",J607,0)</f>
        <v>0</v>
      </c>
      <c r="BH607" s="196">
        <f>IF(N607="sníž. přenesená",J607,0)</f>
        <v>0</v>
      </c>
      <c r="BI607" s="196">
        <f>IF(N607="nulová",J607,0)</f>
        <v>0</v>
      </c>
      <c r="BJ607" s="16" t="s">
        <v>14</v>
      </c>
      <c r="BK607" s="196">
        <f>ROUND(I607*H607,2)</f>
        <v>0</v>
      </c>
      <c r="BL607" s="16" t="s">
        <v>129</v>
      </c>
      <c r="BM607" s="195" t="s">
        <v>1511</v>
      </c>
    </row>
    <row r="608" s="2" customFormat="1">
      <c r="A608" s="37"/>
      <c r="B608" s="38"/>
      <c r="C608" s="39"/>
      <c r="D608" s="197" t="s">
        <v>159</v>
      </c>
      <c r="E608" s="39"/>
      <c r="F608" s="198" t="s">
        <v>1392</v>
      </c>
      <c r="G608" s="39"/>
      <c r="H608" s="39"/>
      <c r="I608" s="199"/>
      <c r="J608" s="39"/>
      <c r="K608" s="39"/>
      <c r="L608" s="43"/>
      <c r="M608" s="200"/>
      <c r="N608" s="201"/>
      <c r="O608" s="83"/>
      <c r="P608" s="83"/>
      <c r="Q608" s="83"/>
      <c r="R608" s="83"/>
      <c r="S608" s="83"/>
      <c r="T608" s="84"/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T608" s="16" t="s">
        <v>159</v>
      </c>
      <c r="AU608" s="16" t="s">
        <v>71</v>
      </c>
    </row>
    <row r="609" s="2" customFormat="1" ht="66.75" customHeight="1">
      <c r="A609" s="37"/>
      <c r="B609" s="38"/>
      <c r="C609" s="184" t="s">
        <v>1512</v>
      </c>
      <c r="D609" s="184" t="s">
        <v>124</v>
      </c>
      <c r="E609" s="185" t="s">
        <v>1513</v>
      </c>
      <c r="F609" s="186" t="s">
        <v>1514</v>
      </c>
      <c r="G609" s="187" t="s">
        <v>416</v>
      </c>
      <c r="H609" s="188">
        <v>20</v>
      </c>
      <c r="I609" s="189"/>
      <c r="J609" s="190">
        <f>ROUND(I609*H609,2)</f>
        <v>0</v>
      </c>
      <c r="K609" s="186" t="s">
        <v>128</v>
      </c>
      <c r="L609" s="43"/>
      <c r="M609" s="191" t="s">
        <v>19</v>
      </c>
      <c r="N609" s="192" t="s">
        <v>42</v>
      </c>
      <c r="O609" s="83"/>
      <c r="P609" s="193">
        <f>O609*H609</f>
        <v>0</v>
      </c>
      <c r="Q609" s="193">
        <v>0</v>
      </c>
      <c r="R609" s="193">
        <f>Q609*H609</f>
        <v>0</v>
      </c>
      <c r="S609" s="193">
        <v>0</v>
      </c>
      <c r="T609" s="194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195" t="s">
        <v>129</v>
      </c>
      <c r="AT609" s="195" t="s">
        <v>124</v>
      </c>
      <c r="AU609" s="195" t="s">
        <v>71</v>
      </c>
      <c r="AY609" s="16" t="s">
        <v>130</v>
      </c>
      <c r="BE609" s="196">
        <f>IF(N609="základní",J609,0)</f>
        <v>0</v>
      </c>
      <c r="BF609" s="196">
        <f>IF(N609="snížená",J609,0)</f>
        <v>0</v>
      </c>
      <c r="BG609" s="196">
        <f>IF(N609="zákl. přenesená",J609,0)</f>
        <v>0</v>
      </c>
      <c r="BH609" s="196">
        <f>IF(N609="sníž. přenesená",J609,0)</f>
        <v>0</v>
      </c>
      <c r="BI609" s="196">
        <f>IF(N609="nulová",J609,0)</f>
        <v>0</v>
      </c>
      <c r="BJ609" s="16" t="s">
        <v>14</v>
      </c>
      <c r="BK609" s="196">
        <f>ROUND(I609*H609,2)</f>
        <v>0</v>
      </c>
      <c r="BL609" s="16" t="s">
        <v>129</v>
      </c>
      <c r="BM609" s="195" t="s">
        <v>1515</v>
      </c>
    </row>
    <row r="610" s="2" customFormat="1">
      <c r="A610" s="37"/>
      <c r="B610" s="38"/>
      <c r="C610" s="39"/>
      <c r="D610" s="197" t="s">
        <v>159</v>
      </c>
      <c r="E610" s="39"/>
      <c r="F610" s="198" t="s">
        <v>1455</v>
      </c>
      <c r="G610" s="39"/>
      <c r="H610" s="39"/>
      <c r="I610" s="199"/>
      <c r="J610" s="39"/>
      <c r="K610" s="39"/>
      <c r="L610" s="43"/>
      <c r="M610" s="200"/>
      <c r="N610" s="201"/>
      <c r="O610" s="83"/>
      <c r="P610" s="83"/>
      <c r="Q610" s="83"/>
      <c r="R610" s="83"/>
      <c r="S610" s="83"/>
      <c r="T610" s="84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T610" s="16" t="s">
        <v>159</v>
      </c>
      <c r="AU610" s="16" t="s">
        <v>71</v>
      </c>
    </row>
    <row r="611" s="2" customFormat="1" ht="55.5" customHeight="1">
      <c r="A611" s="37"/>
      <c r="B611" s="38"/>
      <c r="C611" s="184" t="s">
        <v>1516</v>
      </c>
      <c r="D611" s="184" t="s">
        <v>124</v>
      </c>
      <c r="E611" s="185" t="s">
        <v>1517</v>
      </c>
      <c r="F611" s="186" t="s">
        <v>1518</v>
      </c>
      <c r="G611" s="187" t="s">
        <v>416</v>
      </c>
      <c r="H611" s="188">
        <v>20</v>
      </c>
      <c r="I611" s="189"/>
      <c r="J611" s="190">
        <f>ROUND(I611*H611,2)</f>
        <v>0</v>
      </c>
      <c r="K611" s="186" t="s">
        <v>128</v>
      </c>
      <c r="L611" s="43"/>
      <c r="M611" s="191" t="s">
        <v>19</v>
      </c>
      <c r="N611" s="192" t="s">
        <v>42</v>
      </c>
      <c r="O611" s="83"/>
      <c r="P611" s="193">
        <f>O611*H611</f>
        <v>0</v>
      </c>
      <c r="Q611" s="193">
        <v>0</v>
      </c>
      <c r="R611" s="193">
        <f>Q611*H611</f>
        <v>0</v>
      </c>
      <c r="S611" s="193">
        <v>0</v>
      </c>
      <c r="T611" s="194">
        <f>S611*H611</f>
        <v>0</v>
      </c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R611" s="195" t="s">
        <v>129</v>
      </c>
      <c r="AT611" s="195" t="s">
        <v>124</v>
      </c>
      <c r="AU611" s="195" t="s">
        <v>71</v>
      </c>
      <c r="AY611" s="16" t="s">
        <v>130</v>
      </c>
      <c r="BE611" s="196">
        <f>IF(N611="základní",J611,0)</f>
        <v>0</v>
      </c>
      <c r="BF611" s="196">
        <f>IF(N611="snížená",J611,0)</f>
        <v>0</v>
      </c>
      <c r="BG611" s="196">
        <f>IF(N611="zákl. přenesená",J611,0)</f>
        <v>0</v>
      </c>
      <c r="BH611" s="196">
        <f>IF(N611="sníž. přenesená",J611,0)</f>
        <v>0</v>
      </c>
      <c r="BI611" s="196">
        <f>IF(N611="nulová",J611,0)</f>
        <v>0</v>
      </c>
      <c r="BJ611" s="16" t="s">
        <v>14</v>
      </c>
      <c r="BK611" s="196">
        <f>ROUND(I611*H611,2)</f>
        <v>0</v>
      </c>
      <c r="BL611" s="16" t="s">
        <v>129</v>
      </c>
      <c r="BM611" s="195" t="s">
        <v>1519</v>
      </c>
    </row>
    <row r="612" s="2" customFormat="1">
      <c r="A612" s="37"/>
      <c r="B612" s="38"/>
      <c r="C612" s="39"/>
      <c r="D612" s="197" t="s">
        <v>159</v>
      </c>
      <c r="E612" s="39"/>
      <c r="F612" s="198" t="s">
        <v>1520</v>
      </c>
      <c r="G612" s="39"/>
      <c r="H612" s="39"/>
      <c r="I612" s="199"/>
      <c r="J612" s="39"/>
      <c r="K612" s="39"/>
      <c r="L612" s="43"/>
      <c r="M612" s="200"/>
      <c r="N612" s="201"/>
      <c r="O612" s="83"/>
      <c r="P612" s="83"/>
      <c r="Q612" s="83"/>
      <c r="R612" s="83"/>
      <c r="S612" s="83"/>
      <c r="T612" s="84"/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T612" s="16" t="s">
        <v>159</v>
      </c>
      <c r="AU612" s="16" t="s">
        <v>71</v>
      </c>
    </row>
    <row r="613" s="2" customFormat="1" ht="55.5" customHeight="1">
      <c r="A613" s="37"/>
      <c r="B613" s="38"/>
      <c r="C613" s="184" t="s">
        <v>1521</v>
      </c>
      <c r="D613" s="184" t="s">
        <v>124</v>
      </c>
      <c r="E613" s="185" t="s">
        <v>1522</v>
      </c>
      <c r="F613" s="186" t="s">
        <v>1523</v>
      </c>
      <c r="G613" s="187" t="s">
        <v>416</v>
      </c>
      <c r="H613" s="188">
        <v>20</v>
      </c>
      <c r="I613" s="189"/>
      <c r="J613" s="190">
        <f>ROUND(I613*H613,2)</f>
        <v>0</v>
      </c>
      <c r="K613" s="186" t="s">
        <v>128</v>
      </c>
      <c r="L613" s="43"/>
      <c r="M613" s="191" t="s">
        <v>19</v>
      </c>
      <c r="N613" s="192" t="s">
        <v>42</v>
      </c>
      <c r="O613" s="83"/>
      <c r="P613" s="193">
        <f>O613*H613</f>
        <v>0</v>
      </c>
      <c r="Q613" s="193">
        <v>0</v>
      </c>
      <c r="R613" s="193">
        <f>Q613*H613</f>
        <v>0</v>
      </c>
      <c r="S613" s="193">
        <v>0</v>
      </c>
      <c r="T613" s="194">
        <f>S613*H613</f>
        <v>0</v>
      </c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R613" s="195" t="s">
        <v>129</v>
      </c>
      <c r="AT613" s="195" t="s">
        <v>124</v>
      </c>
      <c r="AU613" s="195" t="s">
        <v>71</v>
      </c>
      <c r="AY613" s="16" t="s">
        <v>130</v>
      </c>
      <c r="BE613" s="196">
        <f>IF(N613="základní",J613,0)</f>
        <v>0</v>
      </c>
      <c r="BF613" s="196">
        <f>IF(N613="snížená",J613,0)</f>
        <v>0</v>
      </c>
      <c r="BG613" s="196">
        <f>IF(N613="zákl. přenesená",J613,0)</f>
        <v>0</v>
      </c>
      <c r="BH613" s="196">
        <f>IF(N613="sníž. přenesená",J613,0)</f>
        <v>0</v>
      </c>
      <c r="BI613" s="196">
        <f>IF(N613="nulová",J613,0)</f>
        <v>0</v>
      </c>
      <c r="BJ613" s="16" t="s">
        <v>14</v>
      </c>
      <c r="BK613" s="196">
        <f>ROUND(I613*H613,2)</f>
        <v>0</v>
      </c>
      <c r="BL613" s="16" t="s">
        <v>129</v>
      </c>
      <c r="BM613" s="195" t="s">
        <v>1524</v>
      </c>
    </row>
    <row r="614" s="2" customFormat="1">
      <c r="A614" s="37"/>
      <c r="B614" s="38"/>
      <c r="C614" s="39"/>
      <c r="D614" s="197" t="s">
        <v>159</v>
      </c>
      <c r="E614" s="39"/>
      <c r="F614" s="198" t="s">
        <v>1520</v>
      </c>
      <c r="G614" s="39"/>
      <c r="H614" s="39"/>
      <c r="I614" s="199"/>
      <c r="J614" s="39"/>
      <c r="K614" s="39"/>
      <c r="L614" s="43"/>
      <c r="M614" s="200"/>
      <c r="N614" s="201"/>
      <c r="O614" s="83"/>
      <c r="P614" s="83"/>
      <c r="Q614" s="83"/>
      <c r="R614" s="83"/>
      <c r="S614" s="83"/>
      <c r="T614" s="84"/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T614" s="16" t="s">
        <v>159</v>
      </c>
      <c r="AU614" s="16" t="s">
        <v>71</v>
      </c>
    </row>
    <row r="615" s="2" customFormat="1" ht="55.5" customHeight="1">
      <c r="A615" s="37"/>
      <c r="B615" s="38"/>
      <c r="C615" s="184" t="s">
        <v>1525</v>
      </c>
      <c r="D615" s="184" t="s">
        <v>124</v>
      </c>
      <c r="E615" s="185" t="s">
        <v>1526</v>
      </c>
      <c r="F615" s="186" t="s">
        <v>1527</v>
      </c>
      <c r="G615" s="187" t="s">
        <v>416</v>
      </c>
      <c r="H615" s="188">
        <v>20</v>
      </c>
      <c r="I615" s="189"/>
      <c r="J615" s="190">
        <f>ROUND(I615*H615,2)</f>
        <v>0</v>
      </c>
      <c r="K615" s="186" t="s">
        <v>128</v>
      </c>
      <c r="L615" s="43"/>
      <c r="M615" s="191" t="s">
        <v>19</v>
      </c>
      <c r="N615" s="192" t="s">
        <v>42</v>
      </c>
      <c r="O615" s="83"/>
      <c r="P615" s="193">
        <f>O615*H615</f>
        <v>0</v>
      </c>
      <c r="Q615" s="193">
        <v>0</v>
      </c>
      <c r="R615" s="193">
        <f>Q615*H615</f>
        <v>0</v>
      </c>
      <c r="S615" s="193">
        <v>0</v>
      </c>
      <c r="T615" s="194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195" t="s">
        <v>129</v>
      </c>
      <c r="AT615" s="195" t="s">
        <v>124</v>
      </c>
      <c r="AU615" s="195" t="s">
        <v>71</v>
      </c>
      <c r="AY615" s="16" t="s">
        <v>130</v>
      </c>
      <c r="BE615" s="196">
        <f>IF(N615="základní",J615,0)</f>
        <v>0</v>
      </c>
      <c r="BF615" s="196">
        <f>IF(N615="snížená",J615,0)</f>
        <v>0</v>
      </c>
      <c r="BG615" s="196">
        <f>IF(N615="zákl. přenesená",J615,0)</f>
        <v>0</v>
      </c>
      <c r="BH615" s="196">
        <f>IF(N615="sníž. přenesená",J615,0)</f>
        <v>0</v>
      </c>
      <c r="BI615" s="196">
        <f>IF(N615="nulová",J615,0)</f>
        <v>0</v>
      </c>
      <c r="BJ615" s="16" t="s">
        <v>14</v>
      </c>
      <c r="BK615" s="196">
        <f>ROUND(I615*H615,2)</f>
        <v>0</v>
      </c>
      <c r="BL615" s="16" t="s">
        <v>129</v>
      </c>
      <c r="BM615" s="195" t="s">
        <v>1528</v>
      </c>
    </row>
    <row r="616" s="2" customFormat="1">
      <c r="A616" s="37"/>
      <c r="B616" s="38"/>
      <c r="C616" s="39"/>
      <c r="D616" s="197" t="s">
        <v>159</v>
      </c>
      <c r="E616" s="39"/>
      <c r="F616" s="198" t="s">
        <v>1520</v>
      </c>
      <c r="G616" s="39"/>
      <c r="H616" s="39"/>
      <c r="I616" s="199"/>
      <c r="J616" s="39"/>
      <c r="K616" s="39"/>
      <c r="L616" s="43"/>
      <c r="M616" s="200"/>
      <c r="N616" s="201"/>
      <c r="O616" s="83"/>
      <c r="P616" s="83"/>
      <c r="Q616" s="83"/>
      <c r="R616" s="83"/>
      <c r="S616" s="83"/>
      <c r="T616" s="84"/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T616" s="16" t="s">
        <v>159</v>
      </c>
      <c r="AU616" s="16" t="s">
        <v>71</v>
      </c>
    </row>
    <row r="617" s="2" customFormat="1" ht="55.5" customHeight="1">
      <c r="A617" s="37"/>
      <c r="B617" s="38"/>
      <c r="C617" s="184" t="s">
        <v>1529</v>
      </c>
      <c r="D617" s="184" t="s">
        <v>124</v>
      </c>
      <c r="E617" s="185" t="s">
        <v>1530</v>
      </c>
      <c r="F617" s="186" t="s">
        <v>1531</v>
      </c>
      <c r="G617" s="187" t="s">
        <v>416</v>
      </c>
      <c r="H617" s="188">
        <v>20</v>
      </c>
      <c r="I617" s="189"/>
      <c r="J617" s="190">
        <f>ROUND(I617*H617,2)</f>
        <v>0</v>
      </c>
      <c r="K617" s="186" t="s">
        <v>128</v>
      </c>
      <c r="L617" s="43"/>
      <c r="M617" s="191" t="s">
        <v>19</v>
      </c>
      <c r="N617" s="192" t="s">
        <v>42</v>
      </c>
      <c r="O617" s="83"/>
      <c r="P617" s="193">
        <f>O617*H617</f>
        <v>0</v>
      </c>
      <c r="Q617" s="193">
        <v>0</v>
      </c>
      <c r="R617" s="193">
        <f>Q617*H617</f>
        <v>0</v>
      </c>
      <c r="S617" s="193">
        <v>0</v>
      </c>
      <c r="T617" s="194">
        <f>S617*H617</f>
        <v>0</v>
      </c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  <c r="AR617" s="195" t="s">
        <v>129</v>
      </c>
      <c r="AT617" s="195" t="s">
        <v>124</v>
      </c>
      <c r="AU617" s="195" t="s">
        <v>71</v>
      </c>
      <c r="AY617" s="16" t="s">
        <v>130</v>
      </c>
      <c r="BE617" s="196">
        <f>IF(N617="základní",J617,0)</f>
        <v>0</v>
      </c>
      <c r="BF617" s="196">
        <f>IF(N617="snížená",J617,0)</f>
        <v>0</v>
      </c>
      <c r="BG617" s="196">
        <f>IF(N617="zákl. přenesená",J617,0)</f>
        <v>0</v>
      </c>
      <c r="BH617" s="196">
        <f>IF(N617="sníž. přenesená",J617,0)</f>
        <v>0</v>
      </c>
      <c r="BI617" s="196">
        <f>IF(N617="nulová",J617,0)</f>
        <v>0</v>
      </c>
      <c r="BJ617" s="16" t="s">
        <v>14</v>
      </c>
      <c r="BK617" s="196">
        <f>ROUND(I617*H617,2)</f>
        <v>0</v>
      </c>
      <c r="BL617" s="16" t="s">
        <v>129</v>
      </c>
      <c r="BM617" s="195" t="s">
        <v>1532</v>
      </c>
    </row>
    <row r="618" s="2" customFormat="1">
      <c r="A618" s="37"/>
      <c r="B618" s="38"/>
      <c r="C618" s="39"/>
      <c r="D618" s="197" t="s">
        <v>159</v>
      </c>
      <c r="E618" s="39"/>
      <c r="F618" s="198" t="s">
        <v>1520</v>
      </c>
      <c r="G618" s="39"/>
      <c r="H618" s="39"/>
      <c r="I618" s="199"/>
      <c r="J618" s="39"/>
      <c r="K618" s="39"/>
      <c r="L618" s="43"/>
      <c r="M618" s="200"/>
      <c r="N618" s="201"/>
      <c r="O618" s="83"/>
      <c r="P618" s="83"/>
      <c r="Q618" s="83"/>
      <c r="R618" s="83"/>
      <c r="S618" s="83"/>
      <c r="T618" s="84"/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T618" s="16" t="s">
        <v>159</v>
      </c>
      <c r="AU618" s="16" t="s">
        <v>71</v>
      </c>
    </row>
    <row r="619" s="2" customFormat="1" ht="55.5" customHeight="1">
      <c r="A619" s="37"/>
      <c r="B619" s="38"/>
      <c r="C619" s="184" t="s">
        <v>1533</v>
      </c>
      <c r="D619" s="184" t="s">
        <v>124</v>
      </c>
      <c r="E619" s="185" t="s">
        <v>1534</v>
      </c>
      <c r="F619" s="186" t="s">
        <v>1535</v>
      </c>
      <c r="G619" s="187" t="s">
        <v>416</v>
      </c>
      <c r="H619" s="188">
        <v>20</v>
      </c>
      <c r="I619" s="189"/>
      <c r="J619" s="190">
        <f>ROUND(I619*H619,2)</f>
        <v>0</v>
      </c>
      <c r="K619" s="186" t="s">
        <v>128</v>
      </c>
      <c r="L619" s="43"/>
      <c r="M619" s="191" t="s">
        <v>19</v>
      </c>
      <c r="N619" s="192" t="s">
        <v>42</v>
      </c>
      <c r="O619" s="83"/>
      <c r="P619" s="193">
        <f>O619*H619</f>
        <v>0</v>
      </c>
      <c r="Q619" s="193">
        <v>0</v>
      </c>
      <c r="R619" s="193">
        <f>Q619*H619</f>
        <v>0</v>
      </c>
      <c r="S619" s="193">
        <v>0</v>
      </c>
      <c r="T619" s="194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195" t="s">
        <v>129</v>
      </c>
      <c r="AT619" s="195" t="s">
        <v>124</v>
      </c>
      <c r="AU619" s="195" t="s">
        <v>71</v>
      </c>
      <c r="AY619" s="16" t="s">
        <v>130</v>
      </c>
      <c r="BE619" s="196">
        <f>IF(N619="základní",J619,0)</f>
        <v>0</v>
      </c>
      <c r="BF619" s="196">
        <f>IF(N619="snížená",J619,0)</f>
        <v>0</v>
      </c>
      <c r="BG619" s="196">
        <f>IF(N619="zákl. přenesená",J619,0)</f>
        <v>0</v>
      </c>
      <c r="BH619" s="196">
        <f>IF(N619="sníž. přenesená",J619,0)</f>
        <v>0</v>
      </c>
      <c r="BI619" s="196">
        <f>IF(N619="nulová",J619,0)</f>
        <v>0</v>
      </c>
      <c r="BJ619" s="16" t="s">
        <v>14</v>
      </c>
      <c r="BK619" s="196">
        <f>ROUND(I619*H619,2)</f>
        <v>0</v>
      </c>
      <c r="BL619" s="16" t="s">
        <v>129</v>
      </c>
      <c r="BM619" s="195" t="s">
        <v>1536</v>
      </c>
    </row>
    <row r="620" s="2" customFormat="1">
      <c r="A620" s="37"/>
      <c r="B620" s="38"/>
      <c r="C620" s="39"/>
      <c r="D620" s="197" t="s">
        <v>159</v>
      </c>
      <c r="E620" s="39"/>
      <c r="F620" s="198" t="s">
        <v>1520</v>
      </c>
      <c r="G620" s="39"/>
      <c r="H620" s="39"/>
      <c r="I620" s="199"/>
      <c r="J620" s="39"/>
      <c r="K620" s="39"/>
      <c r="L620" s="43"/>
      <c r="M620" s="200"/>
      <c r="N620" s="201"/>
      <c r="O620" s="83"/>
      <c r="P620" s="83"/>
      <c r="Q620" s="83"/>
      <c r="R620" s="83"/>
      <c r="S620" s="83"/>
      <c r="T620" s="84"/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T620" s="16" t="s">
        <v>159</v>
      </c>
      <c r="AU620" s="16" t="s">
        <v>71</v>
      </c>
    </row>
    <row r="621" s="2" customFormat="1" ht="49.05" customHeight="1">
      <c r="A621" s="37"/>
      <c r="B621" s="38"/>
      <c r="C621" s="184" t="s">
        <v>1537</v>
      </c>
      <c r="D621" s="184" t="s">
        <v>124</v>
      </c>
      <c r="E621" s="185" t="s">
        <v>1538</v>
      </c>
      <c r="F621" s="186" t="s">
        <v>1539</v>
      </c>
      <c r="G621" s="187" t="s">
        <v>1540</v>
      </c>
      <c r="H621" s="188">
        <v>1</v>
      </c>
      <c r="I621" s="189"/>
      <c r="J621" s="190">
        <f>ROUND(I621*H621,2)</f>
        <v>0</v>
      </c>
      <c r="K621" s="186" t="s">
        <v>128</v>
      </c>
      <c r="L621" s="43"/>
      <c r="M621" s="191" t="s">
        <v>19</v>
      </c>
      <c r="N621" s="192" t="s">
        <v>42</v>
      </c>
      <c r="O621" s="83"/>
      <c r="P621" s="193">
        <f>O621*H621</f>
        <v>0</v>
      </c>
      <c r="Q621" s="193">
        <v>0</v>
      </c>
      <c r="R621" s="193">
        <f>Q621*H621</f>
        <v>0</v>
      </c>
      <c r="S621" s="193">
        <v>0</v>
      </c>
      <c r="T621" s="194">
        <f>S621*H621</f>
        <v>0</v>
      </c>
      <c r="U621" s="37"/>
      <c r="V621" s="37"/>
      <c r="W621" s="37"/>
      <c r="X621" s="37"/>
      <c r="Y621" s="37"/>
      <c r="Z621" s="37"/>
      <c r="AA621" s="37"/>
      <c r="AB621" s="37"/>
      <c r="AC621" s="37"/>
      <c r="AD621" s="37"/>
      <c r="AE621" s="37"/>
      <c r="AR621" s="195" t="s">
        <v>129</v>
      </c>
      <c r="AT621" s="195" t="s">
        <v>124</v>
      </c>
      <c r="AU621" s="195" t="s">
        <v>71</v>
      </c>
      <c r="AY621" s="16" t="s">
        <v>130</v>
      </c>
      <c r="BE621" s="196">
        <f>IF(N621="základní",J621,0)</f>
        <v>0</v>
      </c>
      <c r="BF621" s="196">
        <f>IF(N621="snížená",J621,0)</f>
        <v>0</v>
      </c>
      <c r="BG621" s="196">
        <f>IF(N621="zákl. přenesená",J621,0)</f>
        <v>0</v>
      </c>
      <c r="BH621" s="196">
        <f>IF(N621="sníž. přenesená",J621,0)</f>
        <v>0</v>
      </c>
      <c r="BI621" s="196">
        <f>IF(N621="nulová",J621,0)</f>
        <v>0</v>
      </c>
      <c r="BJ621" s="16" t="s">
        <v>14</v>
      </c>
      <c r="BK621" s="196">
        <f>ROUND(I621*H621,2)</f>
        <v>0</v>
      </c>
      <c r="BL621" s="16" t="s">
        <v>129</v>
      </c>
      <c r="BM621" s="195" t="s">
        <v>1541</v>
      </c>
    </row>
    <row r="622" s="2" customFormat="1">
      <c r="A622" s="37"/>
      <c r="B622" s="38"/>
      <c r="C622" s="39"/>
      <c r="D622" s="197" t="s">
        <v>159</v>
      </c>
      <c r="E622" s="39"/>
      <c r="F622" s="198" t="s">
        <v>1542</v>
      </c>
      <c r="G622" s="39"/>
      <c r="H622" s="39"/>
      <c r="I622" s="199"/>
      <c r="J622" s="39"/>
      <c r="K622" s="39"/>
      <c r="L622" s="43"/>
      <c r="M622" s="200"/>
      <c r="N622" s="201"/>
      <c r="O622" s="83"/>
      <c r="P622" s="83"/>
      <c r="Q622" s="83"/>
      <c r="R622" s="83"/>
      <c r="S622" s="83"/>
      <c r="T622" s="84"/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T622" s="16" t="s">
        <v>159</v>
      </c>
      <c r="AU622" s="16" t="s">
        <v>71</v>
      </c>
    </row>
    <row r="623" s="2" customFormat="1" ht="49.05" customHeight="1">
      <c r="A623" s="37"/>
      <c r="B623" s="38"/>
      <c r="C623" s="184" t="s">
        <v>1543</v>
      </c>
      <c r="D623" s="184" t="s">
        <v>124</v>
      </c>
      <c r="E623" s="185" t="s">
        <v>1544</v>
      </c>
      <c r="F623" s="186" t="s">
        <v>1545</v>
      </c>
      <c r="G623" s="187" t="s">
        <v>1540</v>
      </c>
      <c r="H623" s="188">
        <v>1</v>
      </c>
      <c r="I623" s="189"/>
      <c r="J623" s="190">
        <f>ROUND(I623*H623,2)</f>
        <v>0</v>
      </c>
      <c r="K623" s="186" t="s">
        <v>128</v>
      </c>
      <c r="L623" s="43"/>
      <c r="M623" s="191" t="s">
        <v>19</v>
      </c>
      <c r="N623" s="192" t="s">
        <v>42</v>
      </c>
      <c r="O623" s="83"/>
      <c r="P623" s="193">
        <f>O623*H623</f>
        <v>0</v>
      </c>
      <c r="Q623" s="193">
        <v>0</v>
      </c>
      <c r="R623" s="193">
        <f>Q623*H623</f>
        <v>0</v>
      </c>
      <c r="S623" s="193">
        <v>0</v>
      </c>
      <c r="T623" s="194">
        <f>S623*H623</f>
        <v>0</v>
      </c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R623" s="195" t="s">
        <v>129</v>
      </c>
      <c r="AT623" s="195" t="s">
        <v>124</v>
      </c>
      <c r="AU623" s="195" t="s">
        <v>71</v>
      </c>
      <c r="AY623" s="16" t="s">
        <v>130</v>
      </c>
      <c r="BE623" s="196">
        <f>IF(N623="základní",J623,0)</f>
        <v>0</v>
      </c>
      <c r="BF623" s="196">
        <f>IF(N623="snížená",J623,0)</f>
        <v>0</v>
      </c>
      <c r="BG623" s="196">
        <f>IF(N623="zákl. přenesená",J623,0)</f>
        <v>0</v>
      </c>
      <c r="BH623" s="196">
        <f>IF(N623="sníž. přenesená",J623,0)</f>
        <v>0</v>
      </c>
      <c r="BI623" s="196">
        <f>IF(N623="nulová",J623,0)</f>
        <v>0</v>
      </c>
      <c r="BJ623" s="16" t="s">
        <v>14</v>
      </c>
      <c r="BK623" s="196">
        <f>ROUND(I623*H623,2)</f>
        <v>0</v>
      </c>
      <c r="BL623" s="16" t="s">
        <v>129</v>
      </c>
      <c r="BM623" s="195" t="s">
        <v>1546</v>
      </c>
    </row>
    <row r="624" s="2" customFormat="1">
      <c r="A624" s="37"/>
      <c r="B624" s="38"/>
      <c r="C624" s="39"/>
      <c r="D624" s="197" t="s">
        <v>159</v>
      </c>
      <c r="E624" s="39"/>
      <c r="F624" s="198" t="s">
        <v>1542</v>
      </c>
      <c r="G624" s="39"/>
      <c r="H624" s="39"/>
      <c r="I624" s="199"/>
      <c r="J624" s="39"/>
      <c r="K624" s="39"/>
      <c r="L624" s="43"/>
      <c r="M624" s="200"/>
      <c r="N624" s="201"/>
      <c r="O624" s="83"/>
      <c r="P624" s="83"/>
      <c r="Q624" s="83"/>
      <c r="R624" s="83"/>
      <c r="S624" s="83"/>
      <c r="T624" s="84"/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T624" s="16" t="s">
        <v>159</v>
      </c>
      <c r="AU624" s="16" t="s">
        <v>71</v>
      </c>
    </row>
    <row r="625" s="2" customFormat="1" ht="49.05" customHeight="1">
      <c r="A625" s="37"/>
      <c r="B625" s="38"/>
      <c r="C625" s="184" t="s">
        <v>1547</v>
      </c>
      <c r="D625" s="184" t="s">
        <v>124</v>
      </c>
      <c r="E625" s="185" t="s">
        <v>1548</v>
      </c>
      <c r="F625" s="186" t="s">
        <v>1549</v>
      </c>
      <c r="G625" s="187" t="s">
        <v>1540</v>
      </c>
      <c r="H625" s="188">
        <v>1</v>
      </c>
      <c r="I625" s="189"/>
      <c r="J625" s="190">
        <f>ROUND(I625*H625,2)</f>
        <v>0</v>
      </c>
      <c r="K625" s="186" t="s">
        <v>128</v>
      </c>
      <c r="L625" s="43"/>
      <c r="M625" s="191" t="s">
        <v>19</v>
      </c>
      <c r="N625" s="192" t="s">
        <v>42</v>
      </c>
      <c r="O625" s="83"/>
      <c r="P625" s="193">
        <f>O625*H625</f>
        <v>0</v>
      </c>
      <c r="Q625" s="193">
        <v>0</v>
      </c>
      <c r="R625" s="193">
        <f>Q625*H625</f>
        <v>0</v>
      </c>
      <c r="S625" s="193">
        <v>0</v>
      </c>
      <c r="T625" s="194">
        <f>S625*H625</f>
        <v>0</v>
      </c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R625" s="195" t="s">
        <v>129</v>
      </c>
      <c r="AT625" s="195" t="s">
        <v>124</v>
      </c>
      <c r="AU625" s="195" t="s">
        <v>71</v>
      </c>
      <c r="AY625" s="16" t="s">
        <v>130</v>
      </c>
      <c r="BE625" s="196">
        <f>IF(N625="základní",J625,0)</f>
        <v>0</v>
      </c>
      <c r="BF625" s="196">
        <f>IF(N625="snížená",J625,0)</f>
        <v>0</v>
      </c>
      <c r="BG625" s="196">
        <f>IF(N625="zákl. přenesená",J625,0)</f>
        <v>0</v>
      </c>
      <c r="BH625" s="196">
        <f>IF(N625="sníž. přenesená",J625,0)</f>
        <v>0</v>
      </c>
      <c r="BI625" s="196">
        <f>IF(N625="nulová",J625,0)</f>
        <v>0</v>
      </c>
      <c r="BJ625" s="16" t="s">
        <v>14</v>
      </c>
      <c r="BK625" s="196">
        <f>ROUND(I625*H625,2)</f>
        <v>0</v>
      </c>
      <c r="BL625" s="16" t="s">
        <v>129</v>
      </c>
      <c r="BM625" s="195" t="s">
        <v>1550</v>
      </c>
    </row>
    <row r="626" s="2" customFormat="1">
      <c r="A626" s="37"/>
      <c r="B626" s="38"/>
      <c r="C626" s="39"/>
      <c r="D626" s="197" t="s">
        <v>159</v>
      </c>
      <c r="E626" s="39"/>
      <c r="F626" s="198" t="s">
        <v>1542</v>
      </c>
      <c r="G626" s="39"/>
      <c r="H626" s="39"/>
      <c r="I626" s="199"/>
      <c r="J626" s="39"/>
      <c r="K626" s="39"/>
      <c r="L626" s="43"/>
      <c r="M626" s="200"/>
      <c r="N626" s="201"/>
      <c r="O626" s="83"/>
      <c r="P626" s="83"/>
      <c r="Q626" s="83"/>
      <c r="R626" s="83"/>
      <c r="S626" s="83"/>
      <c r="T626" s="84"/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T626" s="16" t="s">
        <v>159</v>
      </c>
      <c r="AU626" s="16" t="s">
        <v>71</v>
      </c>
    </row>
    <row r="627" s="2" customFormat="1" ht="49.05" customHeight="1">
      <c r="A627" s="37"/>
      <c r="B627" s="38"/>
      <c r="C627" s="184" t="s">
        <v>1551</v>
      </c>
      <c r="D627" s="184" t="s">
        <v>124</v>
      </c>
      <c r="E627" s="185" t="s">
        <v>1552</v>
      </c>
      <c r="F627" s="186" t="s">
        <v>1553</v>
      </c>
      <c r="G627" s="187" t="s">
        <v>1540</v>
      </c>
      <c r="H627" s="188">
        <v>1</v>
      </c>
      <c r="I627" s="189"/>
      <c r="J627" s="190">
        <f>ROUND(I627*H627,2)</f>
        <v>0</v>
      </c>
      <c r="K627" s="186" t="s">
        <v>128</v>
      </c>
      <c r="L627" s="43"/>
      <c r="M627" s="191" t="s">
        <v>19</v>
      </c>
      <c r="N627" s="192" t="s">
        <v>42</v>
      </c>
      <c r="O627" s="83"/>
      <c r="P627" s="193">
        <f>O627*H627</f>
        <v>0</v>
      </c>
      <c r="Q627" s="193">
        <v>0</v>
      </c>
      <c r="R627" s="193">
        <f>Q627*H627</f>
        <v>0</v>
      </c>
      <c r="S627" s="193">
        <v>0</v>
      </c>
      <c r="T627" s="194">
        <f>S627*H627</f>
        <v>0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195" t="s">
        <v>129</v>
      </c>
      <c r="AT627" s="195" t="s">
        <v>124</v>
      </c>
      <c r="AU627" s="195" t="s">
        <v>71</v>
      </c>
      <c r="AY627" s="16" t="s">
        <v>130</v>
      </c>
      <c r="BE627" s="196">
        <f>IF(N627="základní",J627,0)</f>
        <v>0</v>
      </c>
      <c r="BF627" s="196">
        <f>IF(N627="snížená",J627,0)</f>
        <v>0</v>
      </c>
      <c r="BG627" s="196">
        <f>IF(N627="zákl. přenesená",J627,0)</f>
        <v>0</v>
      </c>
      <c r="BH627" s="196">
        <f>IF(N627="sníž. přenesená",J627,0)</f>
        <v>0</v>
      </c>
      <c r="BI627" s="196">
        <f>IF(N627="nulová",J627,0)</f>
        <v>0</v>
      </c>
      <c r="BJ627" s="16" t="s">
        <v>14</v>
      </c>
      <c r="BK627" s="196">
        <f>ROUND(I627*H627,2)</f>
        <v>0</v>
      </c>
      <c r="BL627" s="16" t="s">
        <v>129</v>
      </c>
      <c r="BM627" s="195" t="s">
        <v>1554</v>
      </c>
    </row>
    <row r="628" s="2" customFormat="1">
      <c r="A628" s="37"/>
      <c r="B628" s="38"/>
      <c r="C628" s="39"/>
      <c r="D628" s="197" t="s">
        <v>159</v>
      </c>
      <c r="E628" s="39"/>
      <c r="F628" s="198" t="s">
        <v>1542</v>
      </c>
      <c r="G628" s="39"/>
      <c r="H628" s="39"/>
      <c r="I628" s="199"/>
      <c r="J628" s="39"/>
      <c r="K628" s="39"/>
      <c r="L628" s="43"/>
      <c r="M628" s="200"/>
      <c r="N628" s="201"/>
      <c r="O628" s="83"/>
      <c r="P628" s="83"/>
      <c r="Q628" s="83"/>
      <c r="R628" s="83"/>
      <c r="S628" s="83"/>
      <c r="T628" s="84"/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T628" s="16" t="s">
        <v>159</v>
      </c>
      <c r="AU628" s="16" t="s">
        <v>71</v>
      </c>
    </row>
    <row r="629" s="2" customFormat="1" ht="49.05" customHeight="1">
      <c r="A629" s="37"/>
      <c r="B629" s="38"/>
      <c r="C629" s="184" t="s">
        <v>1555</v>
      </c>
      <c r="D629" s="184" t="s">
        <v>124</v>
      </c>
      <c r="E629" s="185" t="s">
        <v>1556</v>
      </c>
      <c r="F629" s="186" t="s">
        <v>1557</v>
      </c>
      <c r="G629" s="187" t="s">
        <v>1540</v>
      </c>
      <c r="H629" s="188">
        <v>1</v>
      </c>
      <c r="I629" s="189"/>
      <c r="J629" s="190">
        <f>ROUND(I629*H629,2)</f>
        <v>0</v>
      </c>
      <c r="K629" s="186" t="s">
        <v>128</v>
      </c>
      <c r="L629" s="43"/>
      <c r="M629" s="191" t="s">
        <v>19</v>
      </c>
      <c r="N629" s="192" t="s">
        <v>42</v>
      </c>
      <c r="O629" s="83"/>
      <c r="P629" s="193">
        <f>O629*H629</f>
        <v>0</v>
      </c>
      <c r="Q629" s="193">
        <v>0</v>
      </c>
      <c r="R629" s="193">
        <f>Q629*H629</f>
        <v>0</v>
      </c>
      <c r="S629" s="193">
        <v>0</v>
      </c>
      <c r="T629" s="194">
        <f>S629*H629</f>
        <v>0</v>
      </c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R629" s="195" t="s">
        <v>129</v>
      </c>
      <c r="AT629" s="195" t="s">
        <v>124</v>
      </c>
      <c r="AU629" s="195" t="s">
        <v>71</v>
      </c>
      <c r="AY629" s="16" t="s">
        <v>130</v>
      </c>
      <c r="BE629" s="196">
        <f>IF(N629="základní",J629,0)</f>
        <v>0</v>
      </c>
      <c r="BF629" s="196">
        <f>IF(N629="snížená",J629,0)</f>
        <v>0</v>
      </c>
      <c r="BG629" s="196">
        <f>IF(N629="zákl. přenesená",J629,0)</f>
        <v>0</v>
      </c>
      <c r="BH629" s="196">
        <f>IF(N629="sníž. přenesená",J629,0)</f>
        <v>0</v>
      </c>
      <c r="BI629" s="196">
        <f>IF(N629="nulová",J629,0)</f>
        <v>0</v>
      </c>
      <c r="BJ629" s="16" t="s">
        <v>14</v>
      </c>
      <c r="BK629" s="196">
        <f>ROUND(I629*H629,2)</f>
        <v>0</v>
      </c>
      <c r="BL629" s="16" t="s">
        <v>129</v>
      </c>
      <c r="BM629" s="195" t="s">
        <v>1558</v>
      </c>
    </row>
    <row r="630" s="2" customFormat="1">
      <c r="A630" s="37"/>
      <c r="B630" s="38"/>
      <c r="C630" s="39"/>
      <c r="D630" s="197" t="s">
        <v>159</v>
      </c>
      <c r="E630" s="39"/>
      <c r="F630" s="198" t="s">
        <v>1542</v>
      </c>
      <c r="G630" s="39"/>
      <c r="H630" s="39"/>
      <c r="I630" s="199"/>
      <c r="J630" s="39"/>
      <c r="K630" s="39"/>
      <c r="L630" s="43"/>
      <c r="M630" s="200"/>
      <c r="N630" s="201"/>
      <c r="O630" s="83"/>
      <c r="P630" s="83"/>
      <c r="Q630" s="83"/>
      <c r="R630" s="83"/>
      <c r="S630" s="83"/>
      <c r="T630" s="84"/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T630" s="16" t="s">
        <v>159</v>
      </c>
      <c r="AU630" s="16" t="s">
        <v>71</v>
      </c>
    </row>
    <row r="631" s="2" customFormat="1" ht="49.05" customHeight="1">
      <c r="A631" s="37"/>
      <c r="B631" s="38"/>
      <c r="C631" s="184" t="s">
        <v>1559</v>
      </c>
      <c r="D631" s="184" t="s">
        <v>124</v>
      </c>
      <c r="E631" s="185" t="s">
        <v>1560</v>
      </c>
      <c r="F631" s="186" t="s">
        <v>1561</v>
      </c>
      <c r="G631" s="187" t="s">
        <v>1540</v>
      </c>
      <c r="H631" s="188">
        <v>1</v>
      </c>
      <c r="I631" s="189"/>
      <c r="J631" s="190">
        <f>ROUND(I631*H631,2)</f>
        <v>0</v>
      </c>
      <c r="K631" s="186" t="s">
        <v>128</v>
      </c>
      <c r="L631" s="43"/>
      <c r="M631" s="191" t="s">
        <v>19</v>
      </c>
      <c r="N631" s="192" t="s">
        <v>42</v>
      </c>
      <c r="O631" s="83"/>
      <c r="P631" s="193">
        <f>O631*H631</f>
        <v>0</v>
      </c>
      <c r="Q631" s="193">
        <v>0</v>
      </c>
      <c r="R631" s="193">
        <f>Q631*H631</f>
        <v>0</v>
      </c>
      <c r="S631" s="193">
        <v>0</v>
      </c>
      <c r="T631" s="194">
        <f>S631*H631</f>
        <v>0</v>
      </c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R631" s="195" t="s">
        <v>129</v>
      </c>
      <c r="AT631" s="195" t="s">
        <v>124</v>
      </c>
      <c r="AU631" s="195" t="s">
        <v>71</v>
      </c>
      <c r="AY631" s="16" t="s">
        <v>130</v>
      </c>
      <c r="BE631" s="196">
        <f>IF(N631="základní",J631,0)</f>
        <v>0</v>
      </c>
      <c r="BF631" s="196">
        <f>IF(N631="snížená",J631,0)</f>
        <v>0</v>
      </c>
      <c r="BG631" s="196">
        <f>IF(N631="zákl. přenesená",J631,0)</f>
        <v>0</v>
      </c>
      <c r="BH631" s="196">
        <f>IF(N631="sníž. přenesená",J631,0)</f>
        <v>0</v>
      </c>
      <c r="BI631" s="196">
        <f>IF(N631="nulová",J631,0)</f>
        <v>0</v>
      </c>
      <c r="BJ631" s="16" t="s">
        <v>14</v>
      </c>
      <c r="BK631" s="196">
        <f>ROUND(I631*H631,2)</f>
        <v>0</v>
      </c>
      <c r="BL631" s="16" t="s">
        <v>129</v>
      </c>
      <c r="BM631" s="195" t="s">
        <v>1562</v>
      </c>
    </row>
    <row r="632" s="2" customFormat="1">
      <c r="A632" s="37"/>
      <c r="B632" s="38"/>
      <c r="C632" s="39"/>
      <c r="D632" s="197" t="s">
        <v>159</v>
      </c>
      <c r="E632" s="39"/>
      <c r="F632" s="198" t="s">
        <v>1542</v>
      </c>
      <c r="G632" s="39"/>
      <c r="H632" s="39"/>
      <c r="I632" s="199"/>
      <c r="J632" s="39"/>
      <c r="K632" s="39"/>
      <c r="L632" s="43"/>
      <c r="M632" s="200"/>
      <c r="N632" s="201"/>
      <c r="O632" s="83"/>
      <c r="P632" s="83"/>
      <c r="Q632" s="83"/>
      <c r="R632" s="83"/>
      <c r="S632" s="83"/>
      <c r="T632" s="84"/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T632" s="16" t="s">
        <v>159</v>
      </c>
      <c r="AU632" s="16" t="s">
        <v>71</v>
      </c>
    </row>
    <row r="633" s="2" customFormat="1" ht="49.05" customHeight="1">
      <c r="A633" s="37"/>
      <c r="B633" s="38"/>
      <c r="C633" s="184" t="s">
        <v>1563</v>
      </c>
      <c r="D633" s="184" t="s">
        <v>124</v>
      </c>
      <c r="E633" s="185" t="s">
        <v>1564</v>
      </c>
      <c r="F633" s="186" t="s">
        <v>1565</v>
      </c>
      <c r="G633" s="187" t="s">
        <v>1540</v>
      </c>
      <c r="H633" s="188">
        <v>1</v>
      </c>
      <c r="I633" s="189"/>
      <c r="J633" s="190">
        <f>ROUND(I633*H633,2)</f>
        <v>0</v>
      </c>
      <c r="K633" s="186" t="s">
        <v>128</v>
      </c>
      <c r="L633" s="43"/>
      <c r="M633" s="191" t="s">
        <v>19</v>
      </c>
      <c r="N633" s="192" t="s">
        <v>42</v>
      </c>
      <c r="O633" s="83"/>
      <c r="P633" s="193">
        <f>O633*H633</f>
        <v>0</v>
      </c>
      <c r="Q633" s="193">
        <v>0</v>
      </c>
      <c r="R633" s="193">
        <f>Q633*H633</f>
        <v>0</v>
      </c>
      <c r="S633" s="193">
        <v>0</v>
      </c>
      <c r="T633" s="194">
        <f>S633*H633</f>
        <v>0</v>
      </c>
      <c r="U633" s="37"/>
      <c r="V633" s="37"/>
      <c r="W633" s="37"/>
      <c r="X633" s="37"/>
      <c r="Y633" s="37"/>
      <c r="Z633" s="37"/>
      <c r="AA633" s="37"/>
      <c r="AB633" s="37"/>
      <c r="AC633" s="37"/>
      <c r="AD633" s="37"/>
      <c r="AE633" s="37"/>
      <c r="AR633" s="195" t="s">
        <v>129</v>
      </c>
      <c r="AT633" s="195" t="s">
        <v>124</v>
      </c>
      <c r="AU633" s="195" t="s">
        <v>71</v>
      </c>
      <c r="AY633" s="16" t="s">
        <v>130</v>
      </c>
      <c r="BE633" s="196">
        <f>IF(N633="základní",J633,0)</f>
        <v>0</v>
      </c>
      <c r="BF633" s="196">
        <f>IF(N633="snížená",J633,0)</f>
        <v>0</v>
      </c>
      <c r="BG633" s="196">
        <f>IF(N633="zákl. přenesená",J633,0)</f>
        <v>0</v>
      </c>
      <c r="BH633" s="196">
        <f>IF(N633="sníž. přenesená",J633,0)</f>
        <v>0</v>
      </c>
      <c r="BI633" s="196">
        <f>IF(N633="nulová",J633,0)</f>
        <v>0</v>
      </c>
      <c r="BJ633" s="16" t="s">
        <v>14</v>
      </c>
      <c r="BK633" s="196">
        <f>ROUND(I633*H633,2)</f>
        <v>0</v>
      </c>
      <c r="BL633" s="16" t="s">
        <v>129</v>
      </c>
      <c r="BM633" s="195" t="s">
        <v>1566</v>
      </c>
    </row>
    <row r="634" s="2" customFormat="1">
      <c r="A634" s="37"/>
      <c r="B634" s="38"/>
      <c r="C634" s="39"/>
      <c r="D634" s="197" t="s">
        <v>159</v>
      </c>
      <c r="E634" s="39"/>
      <c r="F634" s="198" t="s">
        <v>1542</v>
      </c>
      <c r="G634" s="39"/>
      <c r="H634" s="39"/>
      <c r="I634" s="199"/>
      <c r="J634" s="39"/>
      <c r="K634" s="39"/>
      <c r="L634" s="43"/>
      <c r="M634" s="200"/>
      <c r="N634" s="201"/>
      <c r="O634" s="83"/>
      <c r="P634" s="83"/>
      <c r="Q634" s="83"/>
      <c r="R634" s="83"/>
      <c r="S634" s="83"/>
      <c r="T634" s="84"/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T634" s="16" t="s">
        <v>159</v>
      </c>
      <c r="AU634" s="16" t="s">
        <v>71</v>
      </c>
    </row>
    <row r="635" s="2" customFormat="1" ht="49.05" customHeight="1">
      <c r="A635" s="37"/>
      <c r="B635" s="38"/>
      <c r="C635" s="184" t="s">
        <v>1567</v>
      </c>
      <c r="D635" s="184" t="s">
        <v>124</v>
      </c>
      <c r="E635" s="185" t="s">
        <v>1568</v>
      </c>
      <c r="F635" s="186" t="s">
        <v>1569</v>
      </c>
      <c r="G635" s="187" t="s">
        <v>1540</v>
      </c>
      <c r="H635" s="188">
        <v>1</v>
      </c>
      <c r="I635" s="189"/>
      <c r="J635" s="190">
        <f>ROUND(I635*H635,2)</f>
        <v>0</v>
      </c>
      <c r="K635" s="186" t="s">
        <v>128</v>
      </c>
      <c r="L635" s="43"/>
      <c r="M635" s="191" t="s">
        <v>19</v>
      </c>
      <c r="N635" s="192" t="s">
        <v>42</v>
      </c>
      <c r="O635" s="83"/>
      <c r="P635" s="193">
        <f>O635*H635</f>
        <v>0</v>
      </c>
      <c r="Q635" s="193">
        <v>0</v>
      </c>
      <c r="R635" s="193">
        <f>Q635*H635</f>
        <v>0</v>
      </c>
      <c r="S635" s="193">
        <v>0</v>
      </c>
      <c r="T635" s="194">
        <f>S635*H635</f>
        <v>0</v>
      </c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R635" s="195" t="s">
        <v>129</v>
      </c>
      <c r="AT635" s="195" t="s">
        <v>124</v>
      </c>
      <c r="AU635" s="195" t="s">
        <v>71</v>
      </c>
      <c r="AY635" s="16" t="s">
        <v>130</v>
      </c>
      <c r="BE635" s="196">
        <f>IF(N635="základní",J635,0)</f>
        <v>0</v>
      </c>
      <c r="BF635" s="196">
        <f>IF(N635="snížená",J635,0)</f>
        <v>0</v>
      </c>
      <c r="BG635" s="196">
        <f>IF(N635="zákl. přenesená",J635,0)</f>
        <v>0</v>
      </c>
      <c r="BH635" s="196">
        <f>IF(N635="sníž. přenesená",J635,0)</f>
        <v>0</v>
      </c>
      <c r="BI635" s="196">
        <f>IF(N635="nulová",J635,0)</f>
        <v>0</v>
      </c>
      <c r="BJ635" s="16" t="s">
        <v>14</v>
      </c>
      <c r="BK635" s="196">
        <f>ROUND(I635*H635,2)</f>
        <v>0</v>
      </c>
      <c r="BL635" s="16" t="s">
        <v>129</v>
      </c>
      <c r="BM635" s="195" t="s">
        <v>1570</v>
      </c>
    </row>
    <row r="636" s="2" customFormat="1">
      <c r="A636" s="37"/>
      <c r="B636" s="38"/>
      <c r="C636" s="39"/>
      <c r="D636" s="197" t="s">
        <v>159</v>
      </c>
      <c r="E636" s="39"/>
      <c r="F636" s="198" t="s">
        <v>1542</v>
      </c>
      <c r="G636" s="39"/>
      <c r="H636" s="39"/>
      <c r="I636" s="199"/>
      <c r="J636" s="39"/>
      <c r="K636" s="39"/>
      <c r="L636" s="43"/>
      <c r="M636" s="200"/>
      <c r="N636" s="201"/>
      <c r="O636" s="83"/>
      <c r="P636" s="83"/>
      <c r="Q636" s="83"/>
      <c r="R636" s="83"/>
      <c r="S636" s="83"/>
      <c r="T636" s="84"/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T636" s="16" t="s">
        <v>159</v>
      </c>
      <c r="AU636" s="16" t="s">
        <v>71</v>
      </c>
    </row>
    <row r="637" s="2" customFormat="1" ht="55.5" customHeight="1">
      <c r="A637" s="37"/>
      <c r="B637" s="38"/>
      <c r="C637" s="184" t="s">
        <v>1571</v>
      </c>
      <c r="D637" s="184" t="s">
        <v>124</v>
      </c>
      <c r="E637" s="185" t="s">
        <v>1572</v>
      </c>
      <c r="F637" s="186" t="s">
        <v>1573</v>
      </c>
      <c r="G637" s="187" t="s">
        <v>1540</v>
      </c>
      <c r="H637" s="188">
        <v>1</v>
      </c>
      <c r="I637" s="189"/>
      <c r="J637" s="190">
        <f>ROUND(I637*H637,2)</f>
        <v>0</v>
      </c>
      <c r="K637" s="186" t="s">
        <v>128</v>
      </c>
      <c r="L637" s="43"/>
      <c r="M637" s="191" t="s">
        <v>19</v>
      </c>
      <c r="N637" s="192" t="s">
        <v>42</v>
      </c>
      <c r="O637" s="83"/>
      <c r="P637" s="193">
        <f>O637*H637</f>
        <v>0</v>
      </c>
      <c r="Q637" s="193">
        <v>0</v>
      </c>
      <c r="R637" s="193">
        <f>Q637*H637</f>
        <v>0</v>
      </c>
      <c r="S637" s="193">
        <v>0</v>
      </c>
      <c r="T637" s="194">
        <f>S637*H637</f>
        <v>0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195" t="s">
        <v>129</v>
      </c>
      <c r="AT637" s="195" t="s">
        <v>124</v>
      </c>
      <c r="AU637" s="195" t="s">
        <v>71</v>
      </c>
      <c r="AY637" s="16" t="s">
        <v>130</v>
      </c>
      <c r="BE637" s="196">
        <f>IF(N637="základní",J637,0)</f>
        <v>0</v>
      </c>
      <c r="BF637" s="196">
        <f>IF(N637="snížená",J637,0)</f>
        <v>0</v>
      </c>
      <c r="BG637" s="196">
        <f>IF(N637="zákl. přenesená",J637,0)</f>
        <v>0</v>
      </c>
      <c r="BH637" s="196">
        <f>IF(N637="sníž. přenesená",J637,0)</f>
        <v>0</v>
      </c>
      <c r="BI637" s="196">
        <f>IF(N637="nulová",J637,0)</f>
        <v>0</v>
      </c>
      <c r="BJ637" s="16" t="s">
        <v>14</v>
      </c>
      <c r="BK637" s="196">
        <f>ROUND(I637*H637,2)</f>
        <v>0</v>
      </c>
      <c r="BL637" s="16" t="s">
        <v>129</v>
      </c>
      <c r="BM637" s="195" t="s">
        <v>1574</v>
      </c>
    </row>
    <row r="638" s="2" customFormat="1">
      <c r="A638" s="37"/>
      <c r="B638" s="38"/>
      <c r="C638" s="39"/>
      <c r="D638" s="197" t="s">
        <v>159</v>
      </c>
      <c r="E638" s="39"/>
      <c r="F638" s="198" t="s">
        <v>1542</v>
      </c>
      <c r="G638" s="39"/>
      <c r="H638" s="39"/>
      <c r="I638" s="199"/>
      <c r="J638" s="39"/>
      <c r="K638" s="39"/>
      <c r="L638" s="43"/>
      <c r="M638" s="200"/>
      <c r="N638" s="201"/>
      <c r="O638" s="83"/>
      <c r="P638" s="83"/>
      <c r="Q638" s="83"/>
      <c r="R638" s="83"/>
      <c r="S638" s="83"/>
      <c r="T638" s="84"/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T638" s="16" t="s">
        <v>159</v>
      </c>
      <c r="AU638" s="16" t="s">
        <v>71</v>
      </c>
    </row>
    <row r="639" s="2" customFormat="1" ht="55.5" customHeight="1">
      <c r="A639" s="37"/>
      <c r="B639" s="38"/>
      <c r="C639" s="184" t="s">
        <v>1575</v>
      </c>
      <c r="D639" s="184" t="s">
        <v>124</v>
      </c>
      <c r="E639" s="185" t="s">
        <v>1576</v>
      </c>
      <c r="F639" s="186" t="s">
        <v>1577</v>
      </c>
      <c r="G639" s="187" t="s">
        <v>1540</v>
      </c>
      <c r="H639" s="188">
        <v>1</v>
      </c>
      <c r="I639" s="189"/>
      <c r="J639" s="190">
        <f>ROUND(I639*H639,2)</f>
        <v>0</v>
      </c>
      <c r="K639" s="186" t="s">
        <v>128</v>
      </c>
      <c r="L639" s="43"/>
      <c r="M639" s="191" t="s">
        <v>19</v>
      </c>
      <c r="N639" s="192" t="s">
        <v>42</v>
      </c>
      <c r="O639" s="83"/>
      <c r="P639" s="193">
        <f>O639*H639</f>
        <v>0</v>
      </c>
      <c r="Q639" s="193">
        <v>0</v>
      </c>
      <c r="R639" s="193">
        <f>Q639*H639</f>
        <v>0</v>
      </c>
      <c r="S639" s="193">
        <v>0</v>
      </c>
      <c r="T639" s="194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195" t="s">
        <v>129</v>
      </c>
      <c r="AT639" s="195" t="s">
        <v>124</v>
      </c>
      <c r="AU639" s="195" t="s">
        <v>71</v>
      </c>
      <c r="AY639" s="16" t="s">
        <v>130</v>
      </c>
      <c r="BE639" s="196">
        <f>IF(N639="základní",J639,0)</f>
        <v>0</v>
      </c>
      <c r="BF639" s="196">
        <f>IF(N639="snížená",J639,0)</f>
        <v>0</v>
      </c>
      <c r="BG639" s="196">
        <f>IF(N639="zákl. přenesená",J639,0)</f>
        <v>0</v>
      </c>
      <c r="BH639" s="196">
        <f>IF(N639="sníž. přenesená",J639,0)</f>
        <v>0</v>
      </c>
      <c r="BI639" s="196">
        <f>IF(N639="nulová",J639,0)</f>
        <v>0</v>
      </c>
      <c r="BJ639" s="16" t="s">
        <v>14</v>
      </c>
      <c r="BK639" s="196">
        <f>ROUND(I639*H639,2)</f>
        <v>0</v>
      </c>
      <c r="BL639" s="16" t="s">
        <v>129</v>
      </c>
      <c r="BM639" s="195" t="s">
        <v>1578</v>
      </c>
    </row>
    <row r="640" s="2" customFormat="1">
      <c r="A640" s="37"/>
      <c r="B640" s="38"/>
      <c r="C640" s="39"/>
      <c r="D640" s="197" t="s">
        <v>159</v>
      </c>
      <c r="E640" s="39"/>
      <c r="F640" s="198" t="s">
        <v>1542</v>
      </c>
      <c r="G640" s="39"/>
      <c r="H640" s="39"/>
      <c r="I640" s="199"/>
      <c r="J640" s="39"/>
      <c r="K640" s="39"/>
      <c r="L640" s="43"/>
      <c r="M640" s="200"/>
      <c r="N640" s="201"/>
      <c r="O640" s="83"/>
      <c r="P640" s="83"/>
      <c r="Q640" s="83"/>
      <c r="R640" s="83"/>
      <c r="S640" s="83"/>
      <c r="T640" s="84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T640" s="16" t="s">
        <v>159</v>
      </c>
      <c r="AU640" s="16" t="s">
        <v>71</v>
      </c>
    </row>
    <row r="641" s="2" customFormat="1" ht="37.8" customHeight="1">
      <c r="A641" s="37"/>
      <c r="B641" s="38"/>
      <c r="C641" s="184" t="s">
        <v>1579</v>
      </c>
      <c r="D641" s="184" t="s">
        <v>124</v>
      </c>
      <c r="E641" s="185" t="s">
        <v>1580</v>
      </c>
      <c r="F641" s="186" t="s">
        <v>1581</v>
      </c>
      <c r="G641" s="187" t="s">
        <v>416</v>
      </c>
      <c r="H641" s="188">
        <v>20</v>
      </c>
      <c r="I641" s="189"/>
      <c r="J641" s="190">
        <f>ROUND(I641*H641,2)</f>
        <v>0</v>
      </c>
      <c r="K641" s="186" t="s">
        <v>128</v>
      </c>
      <c r="L641" s="43"/>
      <c r="M641" s="191" t="s">
        <v>19</v>
      </c>
      <c r="N641" s="192" t="s">
        <v>42</v>
      </c>
      <c r="O641" s="83"/>
      <c r="P641" s="193">
        <f>O641*H641</f>
        <v>0</v>
      </c>
      <c r="Q641" s="193">
        <v>0</v>
      </c>
      <c r="R641" s="193">
        <f>Q641*H641</f>
        <v>0</v>
      </c>
      <c r="S641" s="193">
        <v>0</v>
      </c>
      <c r="T641" s="194">
        <f>S641*H641</f>
        <v>0</v>
      </c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R641" s="195" t="s">
        <v>129</v>
      </c>
      <c r="AT641" s="195" t="s">
        <v>124</v>
      </c>
      <c r="AU641" s="195" t="s">
        <v>71</v>
      </c>
      <c r="AY641" s="16" t="s">
        <v>130</v>
      </c>
      <c r="BE641" s="196">
        <f>IF(N641="základní",J641,0)</f>
        <v>0</v>
      </c>
      <c r="BF641" s="196">
        <f>IF(N641="snížená",J641,0)</f>
        <v>0</v>
      </c>
      <c r="BG641" s="196">
        <f>IF(N641="zákl. přenesená",J641,0)</f>
        <v>0</v>
      </c>
      <c r="BH641" s="196">
        <f>IF(N641="sníž. přenesená",J641,0)</f>
        <v>0</v>
      </c>
      <c r="BI641" s="196">
        <f>IF(N641="nulová",J641,0)</f>
        <v>0</v>
      </c>
      <c r="BJ641" s="16" t="s">
        <v>14</v>
      </c>
      <c r="BK641" s="196">
        <f>ROUND(I641*H641,2)</f>
        <v>0</v>
      </c>
      <c r="BL641" s="16" t="s">
        <v>129</v>
      </c>
      <c r="BM641" s="195" t="s">
        <v>1582</v>
      </c>
    </row>
    <row r="642" s="2" customFormat="1">
      <c r="A642" s="37"/>
      <c r="B642" s="38"/>
      <c r="C642" s="39"/>
      <c r="D642" s="197" t="s">
        <v>159</v>
      </c>
      <c r="E642" s="39"/>
      <c r="F642" s="198" t="s">
        <v>1583</v>
      </c>
      <c r="G642" s="39"/>
      <c r="H642" s="39"/>
      <c r="I642" s="199"/>
      <c r="J642" s="39"/>
      <c r="K642" s="39"/>
      <c r="L642" s="43"/>
      <c r="M642" s="200"/>
      <c r="N642" s="201"/>
      <c r="O642" s="83"/>
      <c r="P642" s="83"/>
      <c r="Q642" s="83"/>
      <c r="R642" s="83"/>
      <c r="S642" s="83"/>
      <c r="T642" s="84"/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T642" s="16" t="s">
        <v>159</v>
      </c>
      <c r="AU642" s="16" t="s">
        <v>71</v>
      </c>
    </row>
    <row r="643" s="2" customFormat="1" ht="37.8" customHeight="1">
      <c r="A643" s="37"/>
      <c r="B643" s="38"/>
      <c r="C643" s="184" t="s">
        <v>1584</v>
      </c>
      <c r="D643" s="184" t="s">
        <v>124</v>
      </c>
      <c r="E643" s="185" t="s">
        <v>1585</v>
      </c>
      <c r="F643" s="186" t="s">
        <v>1586</v>
      </c>
      <c r="G643" s="187" t="s">
        <v>416</v>
      </c>
      <c r="H643" s="188">
        <v>20</v>
      </c>
      <c r="I643" s="189"/>
      <c r="J643" s="190">
        <f>ROUND(I643*H643,2)</f>
        <v>0</v>
      </c>
      <c r="K643" s="186" t="s">
        <v>128</v>
      </c>
      <c r="L643" s="43"/>
      <c r="M643" s="191" t="s">
        <v>19</v>
      </c>
      <c r="N643" s="192" t="s">
        <v>42</v>
      </c>
      <c r="O643" s="83"/>
      <c r="P643" s="193">
        <f>O643*H643</f>
        <v>0</v>
      </c>
      <c r="Q643" s="193">
        <v>0</v>
      </c>
      <c r="R643" s="193">
        <f>Q643*H643</f>
        <v>0</v>
      </c>
      <c r="S643" s="193">
        <v>0</v>
      </c>
      <c r="T643" s="194">
        <f>S643*H643</f>
        <v>0</v>
      </c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R643" s="195" t="s">
        <v>129</v>
      </c>
      <c r="AT643" s="195" t="s">
        <v>124</v>
      </c>
      <c r="AU643" s="195" t="s">
        <v>71</v>
      </c>
      <c r="AY643" s="16" t="s">
        <v>130</v>
      </c>
      <c r="BE643" s="196">
        <f>IF(N643="základní",J643,0)</f>
        <v>0</v>
      </c>
      <c r="BF643" s="196">
        <f>IF(N643="snížená",J643,0)</f>
        <v>0</v>
      </c>
      <c r="BG643" s="196">
        <f>IF(N643="zákl. přenesená",J643,0)</f>
        <v>0</v>
      </c>
      <c r="BH643" s="196">
        <f>IF(N643="sníž. přenesená",J643,0)</f>
        <v>0</v>
      </c>
      <c r="BI643" s="196">
        <f>IF(N643="nulová",J643,0)</f>
        <v>0</v>
      </c>
      <c r="BJ643" s="16" t="s">
        <v>14</v>
      </c>
      <c r="BK643" s="196">
        <f>ROUND(I643*H643,2)</f>
        <v>0</v>
      </c>
      <c r="BL643" s="16" t="s">
        <v>129</v>
      </c>
      <c r="BM643" s="195" t="s">
        <v>1587</v>
      </c>
    </row>
    <row r="644" s="2" customFormat="1">
      <c r="A644" s="37"/>
      <c r="B644" s="38"/>
      <c r="C644" s="39"/>
      <c r="D644" s="197" t="s">
        <v>159</v>
      </c>
      <c r="E644" s="39"/>
      <c r="F644" s="198" t="s">
        <v>1583</v>
      </c>
      <c r="G644" s="39"/>
      <c r="H644" s="39"/>
      <c r="I644" s="199"/>
      <c r="J644" s="39"/>
      <c r="K644" s="39"/>
      <c r="L644" s="43"/>
      <c r="M644" s="200"/>
      <c r="N644" s="201"/>
      <c r="O644" s="83"/>
      <c r="P644" s="83"/>
      <c r="Q644" s="83"/>
      <c r="R644" s="83"/>
      <c r="S644" s="83"/>
      <c r="T644" s="84"/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T644" s="16" t="s">
        <v>159</v>
      </c>
      <c r="AU644" s="16" t="s">
        <v>71</v>
      </c>
    </row>
    <row r="645" s="2" customFormat="1" ht="37.8" customHeight="1">
      <c r="A645" s="37"/>
      <c r="B645" s="38"/>
      <c r="C645" s="184" t="s">
        <v>1588</v>
      </c>
      <c r="D645" s="184" t="s">
        <v>124</v>
      </c>
      <c r="E645" s="185" t="s">
        <v>1589</v>
      </c>
      <c r="F645" s="186" t="s">
        <v>1590</v>
      </c>
      <c r="G645" s="187" t="s">
        <v>416</v>
      </c>
      <c r="H645" s="188">
        <v>20</v>
      </c>
      <c r="I645" s="189"/>
      <c r="J645" s="190">
        <f>ROUND(I645*H645,2)</f>
        <v>0</v>
      </c>
      <c r="K645" s="186" t="s">
        <v>128</v>
      </c>
      <c r="L645" s="43"/>
      <c r="M645" s="191" t="s">
        <v>19</v>
      </c>
      <c r="N645" s="192" t="s">
        <v>42</v>
      </c>
      <c r="O645" s="83"/>
      <c r="P645" s="193">
        <f>O645*H645</f>
        <v>0</v>
      </c>
      <c r="Q645" s="193">
        <v>0</v>
      </c>
      <c r="R645" s="193">
        <f>Q645*H645</f>
        <v>0</v>
      </c>
      <c r="S645" s="193">
        <v>0</v>
      </c>
      <c r="T645" s="194">
        <f>S645*H645</f>
        <v>0</v>
      </c>
      <c r="U645" s="37"/>
      <c r="V645" s="37"/>
      <c r="W645" s="37"/>
      <c r="X645" s="37"/>
      <c r="Y645" s="37"/>
      <c r="Z645" s="37"/>
      <c r="AA645" s="37"/>
      <c r="AB645" s="37"/>
      <c r="AC645" s="37"/>
      <c r="AD645" s="37"/>
      <c r="AE645" s="37"/>
      <c r="AR645" s="195" t="s">
        <v>129</v>
      </c>
      <c r="AT645" s="195" t="s">
        <v>124</v>
      </c>
      <c r="AU645" s="195" t="s">
        <v>71</v>
      </c>
      <c r="AY645" s="16" t="s">
        <v>130</v>
      </c>
      <c r="BE645" s="196">
        <f>IF(N645="základní",J645,0)</f>
        <v>0</v>
      </c>
      <c r="BF645" s="196">
        <f>IF(N645="snížená",J645,0)</f>
        <v>0</v>
      </c>
      <c r="BG645" s="196">
        <f>IF(N645="zákl. přenesená",J645,0)</f>
        <v>0</v>
      </c>
      <c r="BH645" s="196">
        <f>IF(N645="sníž. přenesená",J645,0)</f>
        <v>0</v>
      </c>
      <c r="BI645" s="196">
        <f>IF(N645="nulová",J645,0)</f>
        <v>0</v>
      </c>
      <c r="BJ645" s="16" t="s">
        <v>14</v>
      </c>
      <c r="BK645" s="196">
        <f>ROUND(I645*H645,2)</f>
        <v>0</v>
      </c>
      <c r="BL645" s="16" t="s">
        <v>129</v>
      </c>
      <c r="BM645" s="195" t="s">
        <v>1591</v>
      </c>
    </row>
    <row r="646" s="2" customFormat="1">
      <c r="A646" s="37"/>
      <c r="B646" s="38"/>
      <c r="C646" s="39"/>
      <c r="D646" s="197" t="s">
        <v>159</v>
      </c>
      <c r="E646" s="39"/>
      <c r="F646" s="198" t="s">
        <v>1583</v>
      </c>
      <c r="G646" s="39"/>
      <c r="H646" s="39"/>
      <c r="I646" s="199"/>
      <c r="J646" s="39"/>
      <c r="K646" s="39"/>
      <c r="L646" s="43"/>
      <c r="M646" s="200"/>
      <c r="N646" s="201"/>
      <c r="O646" s="83"/>
      <c r="P646" s="83"/>
      <c r="Q646" s="83"/>
      <c r="R646" s="83"/>
      <c r="S646" s="83"/>
      <c r="T646" s="84"/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T646" s="16" t="s">
        <v>159</v>
      </c>
      <c r="AU646" s="16" t="s">
        <v>71</v>
      </c>
    </row>
    <row r="647" s="2" customFormat="1" ht="37.8" customHeight="1">
      <c r="A647" s="37"/>
      <c r="B647" s="38"/>
      <c r="C647" s="184" t="s">
        <v>1592</v>
      </c>
      <c r="D647" s="184" t="s">
        <v>124</v>
      </c>
      <c r="E647" s="185" t="s">
        <v>1593</v>
      </c>
      <c r="F647" s="186" t="s">
        <v>1594</v>
      </c>
      <c r="G647" s="187" t="s">
        <v>416</v>
      </c>
      <c r="H647" s="188">
        <v>20</v>
      </c>
      <c r="I647" s="189"/>
      <c r="J647" s="190">
        <f>ROUND(I647*H647,2)</f>
        <v>0</v>
      </c>
      <c r="K647" s="186" t="s">
        <v>128</v>
      </c>
      <c r="L647" s="43"/>
      <c r="M647" s="191" t="s">
        <v>19</v>
      </c>
      <c r="N647" s="192" t="s">
        <v>42</v>
      </c>
      <c r="O647" s="83"/>
      <c r="P647" s="193">
        <f>O647*H647</f>
        <v>0</v>
      </c>
      <c r="Q647" s="193">
        <v>0</v>
      </c>
      <c r="R647" s="193">
        <f>Q647*H647</f>
        <v>0</v>
      </c>
      <c r="S647" s="193">
        <v>0</v>
      </c>
      <c r="T647" s="194">
        <f>S647*H647</f>
        <v>0</v>
      </c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R647" s="195" t="s">
        <v>129</v>
      </c>
      <c r="AT647" s="195" t="s">
        <v>124</v>
      </c>
      <c r="AU647" s="195" t="s">
        <v>71</v>
      </c>
      <c r="AY647" s="16" t="s">
        <v>130</v>
      </c>
      <c r="BE647" s="196">
        <f>IF(N647="základní",J647,0)</f>
        <v>0</v>
      </c>
      <c r="BF647" s="196">
        <f>IF(N647="snížená",J647,0)</f>
        <v>0</v>
      </c>
      <c r="BG647" s="196">
        <f>IF(N647="zákl. přenesená",J647,0)</f>
        <v>0</v>
      </c>
      <c r="BH647" s="196">
        <f>IF(N647="sníž. přenesená",J647,0)</f>
        <v>0</v>
      </c>
      <c r="BI647" s="196">
        <f>IF(N647="nulová",J647,0)</f>
        <v>0</v>
      </c>
      <c r="BJ647" s="16" t="s">
        <v>14</v>
      </c>
      <c r="BK647" s="196">
        <f>ROUND(I647*H647,2)</f>
        <v>0</v>
      </c>
      <c r="BL647" s="16" t="s">
        <v>129</v>
      </c>
      <c r="BM647" s="195" t="s">
        <v>1595</v>
      </c>
    </row>
    <row r="648" s="2" customFormat="1">
      <c r="A648" s="37"/>
      <c r="B648" s="38"/>
      <c r="C648" s="39"/>
      <c r="D648" s="197" t="s">
        <v>159</v>
      </c>
      <c r="E648" s="39"/>
      <c r="F648" s="198" t="s">
        <v>1583</v>
      </c>
      <c r="G648" s="39"/>
      <c r="H648" s="39"/>
      <c r="I648" s="199"/>
      <c r="J648" s="39"/>
      <c r="K648" s="39"/>
      <c r="L648" s="43"/>
      <c r="M648" s="200"/>
      <c r="N648" s="201"/>
      <c r="O648" s="83"/>
      <c r="P648" s="83"/>
      <c r="Q648" s="83"/>
      <c r="R648" s="83"/>
      <c r="S648" s="83"/>
      <c r="T648" s="84"/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T648" s="16" t="s">
        <v>159</v>
      </c>
      <c r="AU648" s="16" t="s">
        <v>71</v>
      </c>
    </row>
    <row r="649" s="2" customFormat="1" ht="37.8" customHeight="1">
      <c r="A649" s="37"/>
      <c r="B649" s="38"/>
      <c r="C649" s="184" t="s">
        <v>1596</v>
      </c>
      <c r="D649" s="184" t="s">
        <v>124</v>
      </c>
      <c r="E649" s="185" t="s">
        <v>1597</v>
      </c>
      <c r="F649" s="186" t="s">
        <v>1598</v>
      </c>
      <c r="G649" s="187" t="s">
        <v>416</v>
      </c>
      <c r="H649" s="188">
        <v>12</v>
      </c>
      <c r="I649" s="189"/>
      <c r="J649" s="190">
        <f>ROUND(I649*H649,2)</f>
        <v>0</v>
      </c>
      <c r="K649" s="186" t="s">
        <v>128</v>
      </c>
      <c r="L649" s="43"/>
      <c r="M649" s="191" t="s">
        <v>19</v>
      </c>
      <c r="N649" s="192" t="s">
        <v>42</v>
      </c>
      <c r="O649" s="83"/>
      <c r="P649" s="193">
        <f>O649*H649</f>
        <v>0</v>
      </c>
      <c r="Q649" s="193">
        <v>0</v>
      </c>
      <c r="R649" s="193">
        <f>Q649*H649</f>
        <v>0</v>
      </c>
      <c r="S649" s="193">
        <v>0</v>
      </c>
      <c r="T649" s="194">
        <f>S649*H649</f>
        <v>0</v>
      </c>
      <c r="U649" s="37"/>
      <c r="V649" s="37"/>
      <c r="W649" s="37"/>
      <c r="X649" s="37"/>
      <c r="Y649" s="37"/>
      <c r="Z649" s="37"/>
      <c r="AA649" s="37"/>
      <c r="AB649" s="37"/>
      <c r="AC649" s="37"/>
      <c r="AD649" s="37"/>
      <c r="AE649" s="37"/>
      <c r="AR649" s="195" t="s">
        <v>129</v>
      </c>
      <c r="AT649" s="195" t="s">
        <v>124</v>
      </c>
      <c r="AU649" s="195" t="s">
        <v>71</v>
      </c>
      <c r="AY649" s="16" t="s">
        <v>130</v>
      </c>
      <c r="BE649" s="196">
        <f>IF(N649="základní",J649,0)</f>
        <v>0</v>
      </c>
      <c r="BF649" s="196">
        <f>IF(N649="snížená",J649,0)</f>
        <v>0</v>
      </c>
      <c r="BG649" s="196">
        <f>IF(N649="zákl. přenesená",J649,0)</f>
        <v>0</v>
      </c>
      <c r="BH649" s="196">
        <f>IF(N649="sníž. přenesená",J649,0)</f>
        <v>0</v>
      </c>
      <c r="BI649" s="196">
        <f>IF(N649="nulová",J649,0)</f>
        <v>0</v>
      </c>
      <c r="BJ649" s="16" t="s">
        <v>14</v>
      </c>
      <c r="BK649" s="196">
        <f>ROUND(I649*H649,2)</f>
        <v>0</v>
      </c>
      <c r="BL649" s="16" t="s">
        <v>129</v>
      </c>
      <c r="BM649" s="195" t="s">
        <v>1599</v>
      </c>
    </row>
    <row r="650" s="2" customFormat="1">
      <c r="A650" s="37"/>
      <c r="B650" s="38"/>
      <c r="C650" s="39"/>
      <c r="D650" s="197" t="s">
        <v>159</v>
      </c>
      <c r="E650" s="39"/>
      <c r="F650" s="198" t="s">
        <v>1583</v>
      </c>
      <c r="G650" s="39"/>
      <c r="H650" s="39"/>
      <c r="I650" s="199"/>
      <c r="J650" s="39"/>
      <c r="K650" s="39"/>
      <c r="L650" s="43"/>
      <c r="M650" s="200"/>
      <c r="N650" s="201"/>
      <c r="O650" s="83"/>
      <c r="P650" s="83"/>
      <c r="Q650" s="83"/>
      <c r="R650" s="83"/>
      <c r="S650" s="83"/>
      <c r="T650" s="84"/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T650" s="16" t="s">
        <v>159</v>
      </c>
      <c r="AU650" s="16" t="s">
        <v>71</v>
      </c>
    </row>
    <row r="651" s="2" customFormat="1" ht="37.8" customHeight="1">
      <c r="A651" s="37"/>
      <c r="B651" s="38"/>
      <c r="C651" s="184" t="s">
        <v>1600</v>
      </c>
      <c r="D651" s="184" t="s">
        <v>124</v>
      </c>
      <c r="E651" s="185" t="s">
        <v>1601</v>
      </c>
      <c r="F651" s="186" t="s">
        <v>1602</v>
      </c>
      <c r="G651" s="187" t="s">
        <v>416</v>
      </c>
      <c r="H651" s="188">
        <v>12</v>
      </c>
      <c r="I651" s="189"/>
      <c r="J651" s="190">
        <f>ROUND(I651*H651,2)</f>
        <v>0</v>
      </c>
      <c r="K651" s="186" t="s">
        <v>128</v>
      </c>
      <c r="L651" s="43"/>
      <c r="M651" s="191" t="s">
        <v>19</v>
      </c>
      <c r="N651" s="192" t="s">
        <v>42</v>
      </c>
      <c r="O651" s="83"/>
      <c r="P651" s="193">
        <f>O651*H651</f>
        <v>0</v>
      </c>
      <c r="Q651" s="193">
        <v>0</v>
      </c>
      <c r="R651" s="193">
        <f>Q651*H651</f>
        <v>0</v>
      </c>
      <c r="S651" s="193">
        <v>0</v>
      </c>
      <c r="T651" s="194">
        <f>S651*H651</f>
        <v>0</v>
      </c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R651" s="195" t="s">
        <v>129</v>
      </c>
      <c r="AT651" s="195" t="s">
        <v>124</v>
      </c>
      <c r="AU651" s="195" t="s">
        <v>71</v>
      </c>
      <c r="AY651" s="16" t="s">
        <v>130</v>
      </c>
      <c r="BE651" s="196">
        <f>IF(N651="základní",J651,0)</f>
        <v>0</v>
      </c>
      <c r="BF651" s="196">
        <f>IF(N651="snížená",J651,0)</f>
        <v>0</v>
      </c>
      <c r="BG651" s="196">
        <f>IF(N651="zákl. přenesená",J651,0)</f>
        <v>0</v>
      </c>
      <c r="BH651" s="196">
        <f>IF(N651="sníž. přenesená",J651,0)</f>
        <v>0</v>
      </c>
      <c r="BI651" s="196">
        <f>IF(N651="nulová",J651,0)</f>
        <v>0</v>
      </c>
      <c r="BJ651" s="16" t="s">
        <v>14</v>
      </c>
      <c r="BK651" s="196">
        <f>ROUND(I651*H651,2)</f>
        <v>0</v>
      </c>
      <c r="BL651" s="16" t="s">
        <v>129</v>
      </c>
      <c r="BM651" s="195" t="s">
        <v>1603</v>
      </c>
    </row>
    <row r="652" s="2" customFormat="1">
      <c r="A652" s="37"/>
      <c r="B652" s="38"/>
      <c r="C652" s="39"/>
      <c r="D652" s="197" t="s">
        <v>159</v>
      </c>
      <c r="E652" s="39"/>
      <c r="F652" s="198" t="s">
        <v>1583</v>
      </c>
      <c r="G652" s="39"/>
      <c r="H652" s="39"/>
      <c r="I652" s="199"/>
      <c r="J652" s="39"/>
      <c r="K652" s="39"/>
      <c r="L652" s="43"/>
      <c r="M652" s="200"/>
      <c r="N652" s="201"/>
      <c r="O652" s="83"/>
      <c r="P652" s="83"/>
      <c r="Q652" s="83"/>
      <c r="R652" s="83"/>
      <c r="S652" s="83"/>
      <c r="T652" s="84"/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T652" s="16" t="s">
        <v>159</v>
      </c>
      <c r="AU652" s="16" t="s">
        <v>71</v>
      </c>
    </row>
    <row r="653" s="2" customFormat="1" ht="37.8" customHeight="1">
      <c r="A653" s="37"/>
      <c r="B653" s="38"/>
      <c r="C653" s="184" t="s">
        <v>1604</v>
      </c>
      <c r="D653" s="184" t="s">
        <v>124</v>
      </c>
      <c r="E653" s="185" t="s">
        <v>1605</v>
      </c>
      <c r="F653" s="186" t="s">
        <v>1606</v>
      </c>
      <c r="G653" s="187" t="s">
        <v>134</v>
      </c>
      <c r="H653" s="188">
        <v>4</v>
      </c>
      <c r="I653" s="189"/>
      <c r="J653" s="190">
        <f>ROUND(I653*H653,2)</f>
        <v>0</v>
      </c>
      <c r="K653" s="186" t="s">
        <v>128</v>
      </c>
      <c r="L653" s="43"/>
      <c r="M653" s="191" t="s">
        <v>19</v>
      </c>
      <c r="N653" s="192" t="s">
        <v>42</v>
      </c>
      <c r="O653" s="83"/>
      <c r="P653" s="193">
        <f>O653*H653</f>
        <v>0</v>
      </c>
      <c r="Q653" s="193">
        <v>0</v>
      </c>
      <c r="R653" s="193">
        <f>Q653*H653</f>
        <v>0</v>
      </c>
      <c r="S653" s="193">
        <v>0</v>
      </c>
      <c r="T653" s="194">
        <f>S653*H653</f>
        <v>0</v>
      </c>
      <c r="U653" s="37"/>
      <c r="V653" s="37"/>
      <c r="W653" s="37"/>
      <c r="X653" s="37"/>
      <c r="Y653" s="37"/>
      <c r="Z653" s="37"/>
      <c r="AA653" s="37"/>
      <c r="AB653" s="37"/>
      <c r="AC653" s="37"/>
      <c r="AD653" s="37"/>
      <c r="AE653" s="37"/>
      <c r="AR653" s="195" t="s">
        <v>129</v>
      </c>
      <c r="AT653" s="195" t="s">
        <v>124</v>
      </c>
      <c r="AU653" s="195" t="s">
        <v>71</v>
      </c>
      <c r="AY653" s="16" t="s">
        <v>130</v>
      </c>
      <c r="BE653" s="196">
        <f>IF(N653="základní",J653,0)</f>
        <v>0</v>
      </c>
      <c r="BF653" s="196">
        <f>IF(N653="snížená",J653,0)</f>
        <v>0</v>
      </c>
      <c r="BG653" s="196">
        <f>IF(N653="zákl. přenesená",J653,0)</f>
        <v>0</v>
      </c>
      <c r="BH653" s="196">
        <f>IF(N653="sníž. přenesená",J653,0)</f>
        <v>0</v>
      </c>
      <c r="BI653" s="196">
        <f>IF(N653="nulová",J653,0)</f>
        <v>0</v>
      </c>
      <c r="BJ653" s="16" t="s">
        <v>14</v>
      </c>
      <c r="BK653" s="196">
        <f>ROUND(I653*H653,2)</f>
        <v>0</v>
      </c>
      <c r="BL653" s="16" t="s">
        <v>129</v>
      </c>
      <c r="BM653" s="195" t="s">
        <v>1607</v>
      </c>
    </row>
    <row r="654" s="2" customFormat="1">
      <c r="A654" s="37"/>
      <c r="B654" s="38"/>
      <c r="C654" s="39"/>
      <c r="D654" s="197" t="s">
        <v>159</v>
      </c>
      <c r="E654" s="39"/>
      <c r="F654" s="198" t="s">
        <v>1608</v>
      </c>
      <c r="G654" s="39"/>
      <c r="H654" s="39"/>
      <c r="I654" s="199"/>
      <c r="J654" s="39"/>
      <c r="K654" s="39"/>
      <c r="L654" s="43"/>
      <c r="M654" s="200"/>
      <c r="N654" s="201"/>
      <c r="O654" s="83"/>
      <c r="P654" s="83"/>
      <c r="Q654" s="83"/>
      <c r="R654" s="83"/>
      <c r="S654" s="83"/>
      <c r="T654" s="84"/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T654" s="16" t="s">
        <v>159</v>
      </c>
      <c r="AU654" s="16" t="s">
        <v>71</v>
      </c>
    </row>
    <row r="655" s="2" customFormat="1" ht="37.8" customHeight="1">
      <c r="A655" s="37"/>
      <c r="B655" s="38"/>
      <c r="C655" s="184" t="s">
        <v>1609</v>
      </c>
      <c r="D655" s="184" t="s">
        <v>124</v>
      </c>
      <c r="E655" s="185" t="s">
        <v>1610</v>
      </c>
      <c r="F655" s="186" t="s">
        <v>1611</v>
      </c>
      <c r="G655" s="187" t="s">
        <v>416</v>
      </c>
      <c r="H655" s="188">
        <v>10</v>
      </c>
      <c r="I655" s="189"/>
      <c r="J655" s="190">
        <f>ROUND(I655*H655,2)</f>
        <v>0</v>
      </c>
      <c r="K655" s="186" t="s">
        <v>128</v>
      </c>
      <c r="L655" s="43"/>
      <c r="M655" s="191" t="s">
        <v>19</v>
      </c>
      <c r="N655" s="192" t="s">
        <v>42</v>
      </c>
      <c r="O655" s="83"/>
      <c r="P655" s="193">
        <f>O655*H655</f>
        <v>0</v>
      </c>
      <c r="Q655" s="193">
        <v>0</v>
      </c>
      <c r="R655" s="193">
        <f>Q655*H655</f>
        <v>0</v>
      </c>
      <c r="S655" s="193">
        <v>0</v>
      </c>
      <c r="T655" s="194">
        <f>S655*H655</f>
        <v>0</v>
      </c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R655" s="195" t="s">
        <v>129</v>
      </c>
      <c r="AT655" s="195" t="s">
        <v>124</v>
      </c>
      <c r="AU655" s="195" t="s">
        <v>71</v>
      </c>
      <c r="AY655" s="16" t="s">
        <v>130</v>
      </c>
      <c r="BE655" s="196">
        <f>IF(N655="základní",J655,0)</f>
        <v>0</v>
      </c>
      <c r="BF655" s="196">
        <f>IF(N655="snížená",J655,0)</f>
        <v>0</v>
      </c>
      <c r="BG655" s="196">
        <f>IF(N655="zákl. přenesená",J655,0)</f>
        <v>0</v>
      </c>
      <c r="BH655" s="196">
        <f>IF(N655="sníž. přenesená",J655,0)</f>
        <v>0</v>
      </c>
      <c r="BI655" s="196">
        <f>IF(N655="nulová",J655,0)</f>
        <v>0</v>
      </c>
      <c r="BJ655" s="16" t="s">
        <v>14</v>
      </c>
      <c r="BK655" s="196">
        <f>ROUND(I655*H655,2)</f>
        <v>0</v>
      </c>
      <c r="BL655" s="16" t="s">
        <v>129</v>
      </c>
      <c r="BM655" s="195" t="s">
        <v>1612</v>
      </c>
    </row>
    <row r="656" s="2" customFormat="1">
      <c r="A656" s="37"/>
      <c r="B656" s="38"/>
      <c r="C656" s="39"/>
      <c r="D656" s="197" t="s">
        <v>159</v>
      </c>
      <c r="E656" s="39"/>
      <c r="F656" s="198" t="s">
        <v>1608</v>
      </c>
      <c r="G656" s="39"/>
      <c r="H656" s="39"/>
      <c r="I656" s="199"/>
      <c r="J656" s="39"/>
      <c r="K656" s="39"/>
      <c r="L656" s="43"/>
      <c r="M656" s="200"/>
      <c r="N656" s="201"/>
      <c r="O656" s="83"/>
      <c r="P656" s="83"/>
      <c r="Q656" s="83"/>
      <c r="R656" s="83"/>
      <c r="S656" s="83"/>
      <c r="T656" s="84"/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T656" s="16" t="s">
        <v>159</v>
      </c>
      <c r="AU656" s="16" t="s">
        <v>71</v>
      </c>
    </row>
    <row r="657" s="2" customFormat="1" ht="37.8" customHeight="1">
      <c r="A657" s="37"/>
      <c r="B657" s="38"/>
      <c r="C657" s="184" t="s">
        <v>1613</v>
      </c>
      <c r="D657" s="184" t="s">
        <v>124</v>
      </c>
      <c r="E657" s="185" t="s">
        <v>1614</v>
      </c>
      <c r="F657" s="186" t="s">
        <v>1615</v>
      </c>
      <c r="G657" s="187" t="s">
        <v>416</v>
      </c>
      <c r="H657" s="188">
        <v>10</v>
      </c>
      <c r="I657" s="189"/>
      <c r="J657" s="190">
        <f>ROUND(I657*H657,2)</f>
        <v>0</v>
      </c>
      <c r="K657" s="186" t="s">
        <v>128</v>
      </c>
      <c r="L657" s="43"/>
      <c r="M657" s="191" t="s">
        <v>19</v>
      </c>
      <c r="N657" s="192" t="s">
        <v>42</v>
      </c>
      <c r="O657" s="83"/>
      <c r="P657" s="193">
        <f>O657*H657</f>
        <v>0</v>
      </c>
      <c r="Q657" s="193">
        <v>0</v>
      </c>
      <c r="R657" s="193">
        <f>Q657*H657</f>
        <v>0</v>
      </c>
      <c r="S657" s="193">
        <v>0</v>
      </c>
      <c r="T657" s="194">
        <f>S657*H657</f>
        <v>0</v>
      </c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R657" s="195" t="s">
        <v>129</v>
      </c>
      <c r="AT657" s="195" t="s">
        <v>124</v>
      </c>
      <c r="AU657" s="195" t="s">
        <v>71</v>
      </c>
      <c r="AY657" s="16" t="s">
        <v>130</v>
      </c>
      <c r="BE657" s="196">
        <f>IF(N657="základní",J657,0)</f>
        <v>0</v>
      </c>
      <c r="BF657" s="196">
        <f>IF(N657="snížená",J657,0)</f>
        <v>0</v>
      </c>
      <c r="BG657" s="196">
        <f>IF(N657="zákl. přenesená",J657,0)</f>
        <v>0</v>
      </c>
      <c r="BH657" s="196">
        <f>IF(N657="sníž. přenesená",J657,0)</f>
        <v>0</v>
      </c>
      <c r="BI657" s="196">
        <f>IF(N657="nulová",J657,0)</f>
        <v>0</v>
      </c>
      <c r="BJ657" s="16" t="s">
        <v>14</v>
      </c>
      <c r="BK657" s="196">
        <f>ROUND(I657*H657,2)</f>
        <v>0</v>
      </c>
      <c r="BL657" s="16" t="s">
        <v>129</v>
      </c>
      <c r="BM657" s="195" t="s">
        <v>1616</v>
      </c>
    </row>
    <row r="658" s="2" customFormat="1">
      <c r="A658" s="37"/>
      <c r="B658" s="38"/>
      <c r="C658" s="39"/>
      <c r="D658" s="197" t="s">
        <v>159</v>
      </c>
      <c r="E658" s="39"/>
      <c r="F658" s="198" t="s">
        <v>1608</v>
      </c>
      <c r="G658" s="39"/>
      <c r="H658" s="39"/>
      <c r="I658" s="199"/>
      <c r="J658" s="39"/>
      <c r="K658" s="39"/>
      <c r="L658" s="43"/>
      <c r="M658" s="200"/>
      <c r="N658" s="201"/>
      <c r="O658" s="83"/>
      <c r="P658" s="83"/>
      <c r="Q658" s="83"/>
      <c r="R658" s="83"/>
      <c r="S658" s="83"/>
      <c r="T658" s="84"/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T658" s="16" t="s">
        <v>159</v>
      </c>
      <c r="AU658" s="16" t="s">
        <v>71</v>
      </c>
    </row>
    <row r="659" s="2" customFormat="1" ht="62.7" customHeight="1">
      <c r="A659" s="37"/>
      <c r="B659" s="38"/>
      <c r="C659" s="184" t="s">
        <v>1617</v>
      </c>
      <c r="D659" s="184" t="s">
        <v>124</v>
      </c>
      <c r="E659" s="185" t="s">
        <v>1618</v>
      </c>
      <c r="F659" s="186" t="s">
        <v>1619</v>
      </c>
      <c r="G659" s="187" t="s">
        <v>416</v>
      </c>
      <c r="H659" s="188">
        <v>20</v>
      </c>
      <c r="I659" s="189"/>
      <c r="J659" s="190">
        <f>ROUND(I659*H659,2)</f>
        <v>0</v>
      </c>
      <c r="K659" s="186" t="s">
        <v>128</v>
      </c>
      <c r="L659" s="43"/>
      <c r="M659" s="191" t="s">
        <v>19</v>
      </c>
      <c r="N659" s="192" t="s">
        <v>42</v>
      </c>
      <c r="O659" s="83"/>
      <c r="P659" s="193">
        <f>O659*H659</f>
        <v>0</v>
      </c>
      <c r="Q659" s="193">
        <v>0</v>
      </c>
      <c r="R659" s="193">
        <f>Q659*H659</f>
        <v>0</v>
      </c>
      <c r="S659" s="193">
        <v>0</v>
      </c>
      <c r="T659" s="194">
        <f>S659*H659</f>
        <v>0</v>
      </c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R659" s="195" t="s">
        <v>129</v>
      </c>
      <c r="AT659" s="195" t="s">
        <v>124</v>
      </c>
      <c r="AU659" s="195" t="s">
        <v>71</v>
      </c>
      <c r="AY659" s="16" t="s">
        <v>130</v>
      </c>
      <c r="BE659" s="196">
        <f>IF(N659="základní",J659,0)</f>
        <v>0</v>
      </c>
      <c r="BF659" s="196">
        <f>IF(N659="snížená",J659,0)</f>
        <v>0</v>
      </c>
      <c r="BG659" s="196">
        <f>IF(N659="zákl. přenesená",J659,0)</f>
        <v>0</v>
      </c>
      <c r="BH659" s="196">
        <f>IF(N659="sníž. přenesená",J659,0)</f>
        <v>0</v>
      </c>
      <c r="BI659" s="196">
        <f>IF(N659="nulová",J659,0)</f>
        <v>0</v>
      </c>
      <c r="BJ659" s="16" t="s">
        <v>14</v>
      </c>
      <c r="BK659" s="196">
        <f>ROUND(I659*H659,2)</f>
        <v>0</v>
      </c>
      <c r="BL659" s="16" t="s">
        <v>129</v>
      </c>
      <c r="BM659" s="195" t="s">
        <v>1620</v>
      </c>
    </row>
    <row r="660" s="2" customFormat="1">
      <c r="A660" s="37"/>
      <c r="B660" s="38"/>
      <c r="C660" s="39"/>
      <c r="D660" s="197" t="s">
        <v>159</v>
      </c>
      <c r="E660" s="39"/>
      <c r="F660" s="198" t="s">
        <v>1621</v>
      </c>
      <c r="G660" s="39"/>
      <c r="H660" s="39"/>
      <c r="I660" s="199"/>
      <c r="J660" s="39"/>
      <c r="K660" s="39"/>
      <c r="L660" s="43"/>
      <c r="M660" s="200"/>
      <c r="N660" s="201"/>
      <c r="O660" s="83"/>
      <c r="P660" s="83"/>
      <c r="Q660" s="83"/>
      <c r="R660" s="83"/>
      <c r="S660" s="83"/>
      <c r="T660" s="84"/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T660" s="16" t="s">
        <v>159</v>
      </c>
      <c r="AU660" s="16" t="s">
        <v>71</v>
      </c>
    </row>
    <row r="661" s="2" customFormat="1" ht="62.7" customHeight="1">
      <c r="A661" s="37"/>
      <c r="B661" s="38"/>
      <c r="C661" s="184" t="s">
        <v>1622</v>
      </c>
      <c r="D661" s="184" t="s">
        <v>124</v>
      </c>
      <c r="E661" s="185" t="s">
        <v>1623</v>
      </c>
      <c r="F661" s="186" t="s">
        <v>1624</v>
      </c>
      <c r="G661" s="187" t="s">
        <v>416</v>
      </c>
      <c r="H661" s="188">
        <v>20</v>
      </c>
      <c r="I661" s="189"/>
      <c r="J661" s="190">
        <f>ROUND(I661*H661,2)</f>
        <v>0</v>
      </c>
      <c r="K661" s="186" t="s">
        <v>128</v>
      </c>
      <c r="L661" s="43"/>
      <c r="M661" s="191" t="s">
        <v>19</v>
      </c>
      <c r="N661" s="192" t="s">
        <v>42</v>
      </c>
      <c r="O661" s="83"/>
      <c r="P661" s="193">
        <f>O661*H661</f>
        <v>0</v>
      </c>
      <c r="Q661" s="193">
        <v>0</v>
      </c>
      <c r="R661" s="193">
        <f>Q661*H661</f>
        <v>0</v>
      </c>
      <c r="S661" s="193">
        <v>0</v>
      </c>
      <c r="T661" s="194">
        <f>S661*H661</f>
        <v>0</v>
      </c>
      <c r="U661" s="37"/>
      <c r="V661" s="37"/>
      <c r="W661" s="37"/>
      <c r="X661" s="37"/>
      <c r="Y661" s="37"/>
      <c r="Z661" s="37"/>
      <c r="AA661" s="37"/>
      <c r="AB661" s="37"/>
      <c r="AC661" s="37"/>
      <c r="AD661" s="37"/>
      <c r="AE661" s="37"/>
      <c r="AR661" s="195" t="s">
        <v>129</v>
      </c>
      <c r="AT661" s="195" t="s">
        <v>124</v>
      </c>
      <c r="AU661" s="195" t="s">
        <v>71</v>
      </c>
      <c r="AY661" s="16" t="s">
        <v>130</v>
      </c>
      <c r="BE661" s="196">
        <f>IF(N661="základní",J661,0)</f>
        <v>0</v>
      </c>
      <c r="BF661" s="196">
        <f>IF(N661="snížená",J661,0)</f>
        <v>0</v>
      </c>
      <c r="BG661" s="196">
        <f>IF(N661="zákl. přenesená",J661,0)</f>
        <v>0</v>
      </c>
      <c r="BH661" s="196">
        <f>IF(N661="sníž. přenesená",J661,0)</f>
        <v>0</v>
      </c>
      <c r="BI661" s="196">
        <f>IF(N661="nulová",J661,0)</f>
        <v>0</v>
      </c>
      <c r="BJ661" s="16" t="s">
        <v>14</v>
      </c>
      <c r="BK661" s="196">
        <f>ROUND(I661*H661,2)</f>
        <v>0</v>
      </c>
      <c r="BL661" s="16" t="s">
        <v>129</v>
      </c>
      <c r="BM661" s="195" t="s">
        <v>1625</v>
      </c>
    </row>
    <row r="662" s="2" customFormat="1">
      <c r="A662" s="37"/>
      <c r="B662" s="38"/>
      <c r="C662" s="39"/>
      <c r="D662" s="197" t="s">
        <v>159</v>
      </c>
      <c r="E662" s="39"/>
      <c r="F662" s="198" t="s">
        <v>1621</v>
      </c>
      <c r="G662" s="39"/>
      <c r="H662" s="39"/>
      <c r="I662" s="199"/>
      <c r="J662" s="39"/>
      <c r="K662" s="39"/>
      <c r="L662" s="43"/>
      <c r="M662" s="200"/>
      <c r="N662" s="201"/>
      <c r="O662" s="83"/>
      <c r="P662" s="83"/>
      <c r="Q662" s="83"/>
      <c r="R662" s="83"/>
      <c r="S662" s="83"/>
      <c r="T662" s="84"/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T662" s="16" t="s">
        <v>159</v>
      </c>
      <c r="AU662" s="16" t="s">
        <v>71</v>
      </c>
    </row>
    <row r="663" s="2" customFormat="1" ht="55.5" customHeight="1">
      <c r="A663" s="37"/>
      <c r="B663" s="38"/>
      <c r="C663" s="184" t="s">
        <v>1626</v>
      </c>
      <c r="D663" s="184" t="s">
        <v>124</v>
      </c>
      <c r="E663" s="185" t="s">
        <v>1627</v>
      </c>
      <c r="F663" s="186" t="s">
        <v>1628</v>
      </c>
      <c r="G663" s="187" t="s">
        <v>416</v>
      </c>
      <c r="H663" s="188">
        <v>20</v>
      </c>
      <c r="I663" s="189"/>
      <c r="J663" s="190">
        <f>ROUND(I663*H663,2)</f>
        <v>0</v>
      </c>
      <c r="K663" s="186" t="s">
        <v>128</v>
      </c>
      <c r="L663" s="43"/>
      <c r="M663" s="191" t="s">
        <v>19</v>
      </c>
      <c r="N663" s="192" t="s">
        <v>42</v>
      </c>
      <c r="O663" s="83"/>
      <c r="P663" s="193">
        <f>O663*H663</f>
        <v>0</v>
      </c>
      <c r="Q663" s="193">
        <v>0</v>
      </c>
      <c r="R663" s="193">
        <f>Q663*H663</f>
        <v>0</v>
      </c>
      <c r="S663" s="193">
        <v>0</v>
      </c>
      <c r="T663" s="194">
        <f>S663*H663</f>
        <v>0</v>
      </c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R663" s="195" t="s">
        <v>129</v>
      </c>
      <c r="AT663" s="195" t="s">
        <v>124</v>
      </c>
      <c r="AU663" s="195" t="s">
        <v>71</v>
      </c>
      <c r="AY663" s="16" t="s">
        <v>130</v>
      </c>
      <c r="BE663" s="196">
        <f>IF(N663="základní",J663,0)</f>
        <v>0</v>
      </c>
      <c r="BF663" s="196">
        <f>IF(N663="snížená",J663,0)</f>
        <v>0</v>
      </c>
      <c r="BG663" s="196">
        <f>IF(N663="zákl. přenesená",J663,0)</f>
        <v>0</v>
      </c>
      <c r="BH663" s="196">
        <f>IF(N663="sníž. přenesená",J663,0)</f>
        <v>0</v>
      </c>
      <c r="BI663" s="196">
        <f>IF(N663="nulová",J663,0)</f>
        <v>0</v>
      </c>
      <c r="BJ663" s="16" t="s">
        <v>14</v>
      </c>
      <c r="BK663" s="196">
        <f>ROUND(I663*H663,2)</f>
        <v>0</v>
      </c>
      <c r="BL663" s="16" t="s">
        <v>129</v>
      </c>
      <c r="BM663" s="195" t="s">
        <v>1629</v>
      </c>
    </row>
    <row r="664" s="2" customFormat="1">
      <c r="A664" s="37"/>
      <c r="B664" s="38"/>
      <c r="C664" s="39"/>
      <c r="D664" s="197" t="s">
        <v>159</v>
      </c>
      <c r="E664" s="39"/>
      <c r="F664" s="198" t="s">
        <v>1621</v>
      </c>
      <c r="G664" s="39"/>
      <c r="H664" s="39"/>
      <c r="I664" s="199"/>
      <c r="J664" s="39"/>
      <c r="K664" s="39"/>
      <c r="L664" s="43"/>
      <c r="M664" s="200"/>
      <c r="N664" s="201"/>
      <c r="O664" s="83"/>
      <c r="P664" s="83"/>
      <c r="Q664" s="83"/>
      <c r="R664" s="83"/>
      <c r="S664" s="83"/>
      <c r="T664" s="84"/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T664" s="16" t="s">
        <v>159</v>
      </c>
      <c r="AU664" s="16" t="s">
        <v>71</v>
      </c>
    </row>
    <row r="665" s="2" customFormat="1" ht="55.5" customHeight="1">
      <c r="A665" s="37"/>
      <c r="B665" s="38"/>
      <c r="C665" s="184" t="s">
        <v>1630</v>
      </c>
      <c r="D665" s="184" t="s">
        <v>124</v>
      </c>
      <c r="E665" s="185" t="s">
        <v>1631</v>
      </c>
      <c r="F665" s="186" t="s">
        <v>1632</v>
      </c>
      <c r="G665" s="187" t="s">
        <v>416</v>
      </c>
      <c r="H665" s="188">
        <v>20</v>
      </c>
      <c r="I665" s="189"/>
      <c r="J665" s="190">
        <f>ROUND(I665*H665,2)</f>
        <v>0</v>
      </c>
      <c r="K665" s="186" t="s">
        <v>128</v>
      </c>
      <c r="L665" s="43"/>
      <c r="M665" s="191" t="s">
        <v>19</v>
      </c>
      <c r="N665" s="192" t="s">
        <v>42</v>
      </c>
      <c r="O665" s="83"/>
      <c r="P665" s="193">
        <f>O665*H665</f>
        <v>0</v>
      </c>
      <c r="Q665" s="193">
        <v>0</v>
      </c>
      <c r="R665" s="193">
        <f>Q665*H665</f>
        <v>0</v>
      </c>
      <c r="S665" s="193">
        <v>0</v>
      </c>
      <c r="T665" s="194">
        <f>S665*H665</f>
        <v>0</v>
      </c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R665" s="195" t="s">
        <v>129</v>
      </c>
      <c r="AT665" s="195" t="s">
        <v>124</v>
      </c>
      <c r="AU665" s="195" t="s">
        <v>71</v>
      </c>
      <c r="AY665" s="16" t="s">
        <v>130</v>
      </c>
      <c r="BE665" s="196">
        <f>IF(N665="základní",J665,0)</f>
        <v>0</v>
      </c>
      <c r="BF665" s="196">
        <f>IF(N665="snížená",J665,0)</f>
        <v>0</v>
      </c>
      <c r="BG665" s="196">
        <f>IF(N665="zákl. přenesená",J665,0)</f>
        <v>0</v>
      </c>
      <c r="BH665" s="196">
        <f>IF(N665="sníž. přenesená",J665,0)</f>
        <v>0</v>
      </c>
      <c r="BI665" s="196">
        <f>IF(N665="nulová",J665,0)</f>
        <v>0</v>
      </c>
      <c r="BJ665" s="16" t="s">
        <v>14</v>
      </c>
      <c r="BK665" s="196">
        <f>ROUND(I665*H665,2)</f>
        <v>0</v>
      </c>
      <c r="BL665" s="16" t="s">
        <v>129</v>
      </c>
      <c r="BM665" s="195" t="s">
        <v>1633</v>
      </c>
    </row>
    <row r="666" s="2" customFormat="1">
      <c r="A666" s="37"/>
      <c r="B666" s="38"/>
      <c r="C666" s="39"/>
      <c r="D666" s="197" t="s">
        <v>159</v>
      </c>
      <c r="E666" s="39"/>
      <c r="F666" s="198" t="s">
        <v>1621</v>
      </c>
      <c r="G666" s="39"/>
      <c r="H666" s="39"/>
      <c r="I666" s="199"/>
      <c r="J666" s="39"/>
      <c r="K666" s="39"/>
      <c r="L666" s="43"/>
      <c r="M666" s="200"/>
      <c r="N666" s="201"/>
      <c r="O666" s="83"/>
      <c r="P666" s="83"/>
      <c r="Q666" s="83"/>
      <c r="R666" s="83"/>
      <c r="S666" s="83"/>
      <c r="T666" s="84"/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T666" s="16" t="s">
        <v>159</v>
      </c>
      <c r="AU666" s="16" t="s">
        <v>71</v>
      </c>
    </row>
    <row r="667" s="2" customFormat="1" ht="55.5" customHeight="1">
      <c r="A667" s="37"/>
      <c r="B667" s="38"/>
      <c r="C667" s="184" t="s">
        <v>1634</v>
      </c>
      <c r="D667" s="184" t="s">
        <v>124</v>
      </c>
      <c r="E667" s="185" t="s">
        <v>1635</v>
      </c>
      <c r="F667" s="186" t="s">
        <v>1636</v>
      </c>
      <c r="G667" s="187" t="s">
        <v>134</v>
      </c>
      <c r="H667" s="188">
        <v>4</v>
      </c>
      <c r="I667" s="189"/>
      <c r="J667" s="190">
        <f>ROUND(I667*H667,2)</f>
        <v>0</v>
      </c>
      <c r="K667" s="186" t="s">
        <v>128</v>
      </c>
      <c r="L667" s="43"/>
      <c r="M667" s="191" t="s">
        <v>19</v>
      </c>
      <c r="N667" s="192" t="s">
        <v>42</v>
      </c>
      <c r="O667" s="83"/>
      <c r="P667" s="193">
        <f>O667*H667</f>
        <v>0</v>
      </c>
      <c r="Q667" s="193">
        <v>0</v>
      </c>
      <c r="R667" s="193">
        <f>Q667*H667</f>
        <v>0</v>
      </c>
      <c r="S667" s="193">
        <v>0</v>
      </c>
      <c r="T667" s="194">
        <f>S667*H667</f>
        <v>0</v>
      </c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R667" s="195" t="s">
        <v>129</v>
      </c>
      <c r="AT667" s="195" t="s">
        <v>124</v>
      </c>
      <c r="AU667" s="195" t="s">
        <v>71</v>
      </c>
      <c r="AY667" s="16" t="s">
        <v>130</v>
      </c>
      <c r="BE667" s="196">
        <f>IF(N667="základní",J667,0)</f>
        <v>0</v>
      </c>
      <c r="BF667" s="196">
        <f>IF(N667="snížená",J667,0)</f>
        <v>0</v>
      </c>
      <c r="BG667" s="196">
        <f>IF(N667="zákl. přenesená",J667,0)</f>
        <v>0</v>
      </c>
      <c r="BH667" s="196">
        <f>IF(N667="sníž. přenesená",J667,0)</f>
        <v>0</v>
      </c>
      <c r="BI667" s="196">
        <f>IF(N667="nulová",J667,0)</f>
        <v>0</v>
      </c>
      <c r="BJ667" s="16" t="s">
        <v>14</v>
      </c>
      <c r="BK667" s="196">
        <f>ROUND(I667*H667,2)</f>
        <v>0</v>
      </c>
      <c r="BL667" s="16" t="s">
        <v>129</v>
      </c>
      <c r="BM667" s="195" t="s">
        <v>1637</v>
      </c>
    </row>
    <row r="668" s="2" customFormat="1">
      <c r="A668" s="37"/>
      <c r="B668" s="38"/>
      <c r="C668" s="39"/>
      <c r="D668" s="197" t="s">
        <v>159</v>
      </c>
      <c r="E668" s="39"/>
      <c r="F668" s="198" t="s">
        <v>1638</v>
      </c>
      <c r="G668" s="39"/>
      <c r="H668" s="39"/>
      <c r="I668" s="199"/>
      <c r="J668" s="39"/>
      <c r="K668" s="39"/>
      <c r="L668" s="43"/>
      <c r="M668" s="200"/>
      <c r="N668" s="201"/>
      <c r="O668" s="83"/>
      <c r="P668" s="83"/>
      <c r="Q668" s="83"/>
      <c r="R668" s="83"/>
      <c r="S668" s="83"/>
      <c r="T668" s="84"/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T668" s="16" t="s">
        <v>159</v>
      </c>
      <c r="AU668" s="16" t="s">
        <v>71</v>
      </c>
    </row>
    <row r="669" s="2" customFormat="1" ht="55.5" customHeight="1">
      <c r="A669" s="37"/>
      <c r="B669" s="38"/>
      <c r="C669" s="184" t="s">
        <v>1639</v>
      </c>
      <c r="D669" s="184" t="s">
        <v>124</v>
      </c>
      <c r="E669" s="185" t="s">
        <v>1640</v>
      </c>
      <c r="F669" s="186" t="s">
        <v>1641</v>
      </c>
      <c r="G669" s="187" t="s">
        <v>134</v>
      </c>
      <c r="H669" s="188">
        <v>4</v>
      </c>
      <c r="I669" s="189"/>
      <c r="J669" s="190">
        <f>ROUND(I669*H669,2)</f>
        <v>0</v>
      </c>
      <c r="K669" s="186" t="s">
        <v>128</v>
      </c>
      <c r="L669" s="43"/>
      <c r="M669" s="191" t="s">
        <v>19</v>
      </c>
      <c r="N669" s="192" t="s">
        <v>42</v>
      </c>
      <c r="O669" s="83"/>
      <c r="P669" s="193">
        <f>O669*H669</f>
        <v>0</v>
      </c>
      <c r="Q669" s="193">
        <v>0</v>
      </c>
      <c r="R669" s="193">
        <f>Q669*H669</f>
        <v>0</v>
      </c>
      <c r="S669" s="193">
        <v>0</v>
      </c>
      <c r="T669" s="194">
        <f>S669*H669</f>
        <v>0</v>
      </c>
      <c r="U669" s="37"/>
      <c r="V669" s="37"/>
      <c r="W669" s="37"/>
      <c r="X669" s="37"/>
      <c r="Y669" s="37"/>
      <c r="Z669" s="37"/>
      <c r="AA669" s="37"/>
      <c r="AB669" s="37"/>
      <c r="AC669" s="37"/>
      <c r="AD669" s="37"/>
      <c r="AE669" s="37"/>
      <c r="AR669" s="195" t="s">
        <v>129</v>
      </c>
      <c r="AT669" s="195" t="s">
        <v>124</v>
      </c>
      <c r="AU669" s="195" t="s">
        <v>71</v>
      </c>
      <c r="AY669" s="16" t="s">
        <v>130</v>
      </c>
      <c r="BE669" s="196">
        <f>IF(N669="základní",J669,0)</f>
        <v>0</v>
      </c>
      <c r="BF669" s="196">
        <f>IF(N669="snížená",J669,0)</f>
        <v>0</v>
      </c>
      <c r="BG669" s="196">
        <f>IF(N669="zákl. přenesená",J669,0)</f>
        <v>0</v>
      </c>
      <c r="BH669" s="196">
        <f>IF(N669="sníž. přenesená",J669,0)</f>
        <v>0</v>
      </c>
      <c r="BI669" s="196">
        <f>IF(N669="nulová",J669,0)</f>
        <v>0</v>
      </c>
      <c r="BJ669" s="16" t="s">
        <v>14</v>
      </c>
      <c r="BK669" s="196">
        <f>ROUND(I669*H669,2)</f>
        <v>0</v>
      </c>
      <c r="BL669" s="16" t="s">
        <v>129</v>
      </c>
      <c r="BM669" s="195" t="s">
        <v>1642</v>
      </c>
    </row>
    <row r="670" s="2" customFormat="1">
      <c r="A670" s="37"/>
      <c r="B670" s="38"/>
      <c r="C670" s="39"/>
      <c r="D670" s="197" t="s">
        <v>159</v>
      </c>
      <c r="E670" s="39"/>
      <c r="F670" s="198" t="s">
        <v>1638</v>
      </c>
      <c r="G670" s="39"/>
      <c r="H670" s="39"/>
      <c r="I670" s="199"/>
      <c r="J670" s="39"/>
      <c r="K670" s="39"/>
      <c r="L670" s="43"/>
      <c r="M670" s="200"/>
      <c r="N670" s="201"/>
      <c r="O670" s="83"/>
      <c r="P670" s="83"/>
      <c r="Q670" s="83"/>
      <c r="R670" s="83"/>
      <c r="S670" s="83"/>
      <c r="T670" s="84"/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T670" s="16" t="s">
        <v>159</v>
      </c>
      <c r="AU670" s="16" t="s">
        <v>71</v>
      </c>
    </row>
    <row r="671" s="2" customFormat="1" ht="55.5" customHeight="1">
      <c r="A671" s="37"/>
      <c r="B671" s="38"/>
      <c r="C671" s="184" t="s">
        <v>1643</v>
      </c>
      <c r="D671" s="184" t="s">
        <v>124</v>
      </c>
      <c r="E671" s="185" t="s">
        <v>1644</v>
      </c>
      <c r="F671" s="186" t="s">
        <v>1645</v>
      </c>
      <c r="G671" s="187" t="s">
        <v>134</v>
      </c>
      <c r="H671" s="188">
        <v>4</v>
      </c>
      <c r="I671" s="189"/>
      <c r="J671" s="190">
        <f>ROUND(I671*H671,2)</f>
        <v>0</v>
      </c>
      <c r="K671" s="186" t="s">
        <v>128</v>
      </c>
      <c r="L671" s="43"/>
      <c r="M671" s="191" t="s">
        <v>19</v>
      </c>
      <c r="N671" s="192" t="s">
        <v>42</v>
      </c>
      <c r="O671" s="83"/>
      <c r="P671" s="193">
        <f>O671*H671</f>
        <v>0</v>
      </c>
      <c r="Q671" s="193">
        <v>0</v>
      </c>
      <c r="R671" s="193">
        <f>Q671*H671</f>
        <v>0</v>
      </c>
      <c r="S671" s="193">
        <v>0</v>
      </c>
      <c r="T671" s="194">
        <f>S671*H671</f>
        <v>0</v>
      </c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R671" s="195" t="s">
        <v>129</v>
      </c>
      <c r="AT671" s="195" t="s">
        <v>124</v>
      </c>
      <c r="AU671" s="195" t="s">
        <v>71</v>
      </c>
      <c r="AY671" s="16" t="s">
        <v>130</v>
      </c>
      <c r="BE671" s="196">
        <f>IF(N671="základní",J671,0)</f>
        <v>0</v>
      </c>
      <c r="BF671" s="196">
        <f>IF(N671="snížená",J671,0)</f>
        <v>0</v>
      </c>
      <c r="BG671" s="196">
        <f>IF(N671="zákl. přenesená",J671,0)</f>
        <v>0</v>
      </c>
      <c r="BH671" s="196">
        <f>IF(N671="sníž. přenesená",J671,0)</f>
        <v>0</v>
      </c>
      <c r="BI671" s="196">
        <f>IF(N671="nulová",J671,0)</f>
        <v>0</v>
      </c>
      <c r="BJ671" s="16" t="s">
        <v>14</v>
      </c>
      <c r="BK671" s="196">
        <f>ROUND(I671*H671,2)</f>
        <v>0</v>
      </c>
      <c r="BL671" s="16" t="s">
        <v>129</v>
      </c>
      <c r="BM671" s="195" t="s">
        <v>1646</v>
      </c>
    </row>
    <row r="672" s="2" customFormat="1">
      <c r="A672" s="37"/>
      <c r="B672" s="38"/>
      <c r="C672" s="39"/>
      <c r="D672" s="197" t="s">
        <v>159</v>
      </c>
      <c r="E672" s="39"/>
      <c r="F672" s="198" t="s">
        <v>1638</v>
      </c>
      <c r="G672" s="39"/>
      <c r="H672" s="39"/>
      <c r="I672" s="199"/>
      <c r="J672" s="39"/>
      <c r="K672" s="39"/>
      <c r="L672" s="43"/>
      <c r="M672" s="200"/>
      <c r="N672" s="201"/>
      <c r="O672" s="83"/>
      <c r="P672" s="83"/>
      <c r="Q672" s="83"/>
      <c r="R672" s="83"/>
      <c r="S672" s="83"/>
      <c r="T672" s="84"/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T672" s="16" t="s">
        <v>159</v>
      </c>
      <c r="AU672" s="16" t="s">
        <v>71</v>
      </c>
    </row>
    <row r="673" s="2" customFormat="1" ht="66.75" customHeight="1">
      <c r="A673" s="37"/>
      <c r="B673" s="38"/>
      <c r="C673" s="184" t="s">
        <v>1647</v>
      </c>
      <c r="D673" s="184" t="s">
        <v>124</v>
      </c>
      <c r="E673" s="185" t="s">
        <v>1648</v>
      </c>
      <c r="F673" s="186" t="s">
        <v>1649</v>
      </c>
      <c r="G673" s="187" t="s">
        <v>416</v>
      </c>
      <c r="H673" s="188">
        <v>26</v>
      </c>
      <c r="I673" s="189"/>
      <c r="J673" s="190">
        <f>ROUND(I673*H673,2)</f>
        <v>0</v>
      </c>
      <c r="K673" s="186" t="s">
        <v>128</v>
      </c>
      <c r="L673" s="43"/>
      <c r="M673" s="191" t="s">
        <v>19</v>
      </c>
      <c r="N673" s="192" t="s">
        <v>42</v>
      </c>
      <c r="O673" s="83"/>
      <c r="P673" s="193">
        <f>O673*H673</f>
        <v>0</v>
      </c>
      <c r="Q673" s="193">
        <v>0</v>
      </c>
      <c r="R673" s="193">
        <f>Q673*H673</f>
        <v>0</v>
      </c>
      <c r="S673" s="193">
        <v>0</v>
      </c>
      <c r="T673" s="194">
        <f>S673*H673</f>
        <v>0</v>
      </c>
      <c r="U673" s="37"/>
      <c r="V673" s="37"/>
      <c r="W673" s="37"/>
      <c r="X673" s="37"/>
      <c r="Y673" s="37"/>
      <c r="Z673" s="37"/>
      <c r="AA673" s="37"/>
      <c r="AB673" s="37"/>
      <c r="AC673" s="37"/>
      <c r="AD673" s="37"/>
      <c r="AE673" s="37"/>
      <c r="AR673" s="195" t="s">
        <v>129</v>
      </c>
      <c r="AT673" s="195" t="s">
        <v>124</v>
      </c>
      <c r="AU673" s="195" t="s">
        <v>71</v>
      </c>
      <c r="AY673" s="16" t="s">
        <v>130</v>
      </c>
      <c r="BE673" s="196">
        <f>IF(N673="základní",J673,0)</f>
        <v>0</v>
      </c>
      <c r="BF673" s="196">
        <f>IF(N673="snížená",J673,0)</f>
        <v>0</v>
      </c>
      <c r="BG673" s="196">
        <f>IF(N673="zákl. přenesená",J673,0)</f>
        <v>0</v>
      </c>
      <c r="BH673" s="196">
        <f>IF(N673="sníž. přenesená",J673,0)</f>
        <v>0</v>
      </c>
      <c r="BI673" s="196">
        <f>IF(N673="nulová",J673,0)</f>
        <v>0</v>
      </c>
      <c r="BJ673" s="16" t="s">
        <v>14</v>
      </c>
      <c r="BK673" s="196">
        <f>ROUND(I673*H673,2)</f>
        <v>0</v>
      </c>
      <c r="BL673" s="16" t="s">
        <v>129</v>
      </c>
      <c r="BM673" s="195" t="s">
        <v>1650</v>
      </c>
    </row>
    <row r="674" s="2" customFormat="1">
      <c r="A674" s="37"/>
      <c r="B674" s="38"/>
      <c r="C674" s="39"/>
      <c r="D674" s="197" t="s">
        <v>159</v>
      </c>
      <c r="E674" s="39"/>
      <c r="F674" s="198" t="s">
        <v>1651</v>
      </c>
      <c r="G674" s="39"/>
      <c r="H674" s="39"/>
      <c r="I674" s="199"/>
      <c r="J674" s="39"/>
      <c r="K674" s="39"/>
      <c r="L674" s="43"/>
      <c r="M674" s="200"/>
      <c r="N674" s="201"/>
      <c r="O674" s="83"/>
      <c r="P674" s="83"/>
      <c r="Q674" s="83"/>
      <c r="R674" s="83"/>
      <c r="S674" s="83"/>
      <c r="T674" s="84"/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T674" s="16" t="s">
        <v>159</v>
      </c>
      <c r="AU674" s="16" t="s">
        <v>71</v>
      </c>
    </row>
    <row r="675" s="2" customFormat="1" ht="37.8" customHeight="1">
      <c r="A675" s="37"/>
      <c r="B675" s="38"/>
      <c r="C675" s="184" t="s">
        <v>1652</v>
      </c>
      <c r="D675" s="184" t="s">
        <v>124</v>
      </c>
      <c r="E675" s="185" t="s">
        <v>1653</v>
      </c>
      <c r="F675" s="186" t="s">
        <v>1654</v>
      </c>
      <c r="G675" s="187" t="s">
        <v>134</v>
      </c>
      <c r="H675" s="188">
        <v>1</v>
      </c>
      <c r="I675" s="189"/>
      <c r="J675" s="190">
        <f>ROUND(I675*H675,2)</f>
        <v>0</v>
      </c>
      <c r="K675" s="186" t="s">
        <v>128</v>
      </c>
      <c r="L675" s="43"/>
      <c r="M675" s="191" t="s">
        <v>19</v>
      </c>
      <c r="N675" s="192" t="s">
        <v>42</v>
      </c>
      <c r="O675" s="83"/>
      <c r="P675" s="193">
        <f>O675*H675</f>
        <v>0</v>
      </c>
      <c r="Q675" s="193">
        <v>0</v>
      </c>
      <c r="R675" s="193">
        <f>Q675*H675</f>
        <v>0</v>
      </c>
      <c r="S675" s="193">
        <v>0</v>
      </c>
      <c r="T675" s="194">
        <f>S675*H675</f>
        <v>0</v>
      </c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R675" s="195" t="s">
        <v>129</v>
      </c>
      <c r="AT675" s="195" t="s">
        <v>124</v>
      </c>
      <c r="AU675" s="195" t="s">
        <v>71</v>
      </c>
      <c r="AY675" s="16" t="s">
        <v>130</v>
      </c>
      <c r="BE675" s="196">
        <f>IF(N675="základní",J675,0)</f>
        <v>0</v>
      </c>
      <c r="BF675" s="196">
        <f>IF(N675="snížená",J675,0)</f>
        <v>0</v>
      </c>
      <c r="BG675" s="196">
        <f>IF(N675="zákl. přenesená",J675,0)</f>
        <v>0</v>
      </c>
      <c r="BH675" s="196">
        <f>IF(N675="sníž. přenesená",J675,0)</f>
        <v>0</v>
      </c>
      <c r="BI675" s="196">
        <f>IF(N675="nulová",J675,0)</f>
        <v>0</v>
      </c>
      <c r="BJ675" s="16" t="s">
        <v>14</v>
      </c>
      <c r="BK675" s="196">
        <f>ROUND(I675*H675,2)</f>
        <v>0</v>
      </c>
      <c r="BL675" s="16" t="s">
        <v>129</v>
      </c>
      <c r="BM675" s="195" t="s">
        <v>1655</v>
      </c>
    </row>
    <row r="676" s="2" customFormat="1">
      <c r="A676" s="37"/>
      <c r="B676" s="38"/>
      <c r="C676" s="39"/>
      <c r="D676" s="197" t="s">
        <v>159</v>
      </c>
      <c r="E676" s="39"/>
      <c r="F676" s="198" t="s">
        <v>1656</v>
      </c>
      <c r="G676" s="39"/>
      <c r="H676" s="39"/>
      <c r="I676" s="199"/>
      <c r="J676" s="39"/>
      <c r="K676" s="39"/>
      <c r="L676" s="43"/>
      <c r="M676" s="200"/>
      <c r="N676" s="201"/>
      <c r="O676" s="83"/>
      <c r="P676" s="83"/>
      <c r="Q676" s="83"/>
      <c r="R676" s="83"/>
      <c r="S676" s="83"/>
      <c r="T676" s="84"/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T676" s="16" t="s">
        <v>159</v>
      </c>
      <c r="AU676" s="16" t="s">
        <v>71</v>
      </c>
    </row>
    <row r="677" s="2" customFormat="1" ht="37.8" customHeight="1">
      <c r="A677" s="37"/>
      <c r="B677" s="38"/>
      <c r="C677" s="184" t="s">
        <v>1657</v>
      </c>
      <c r="D677" s="184" t="s">
        <v>124</v>
      </c>
      <c r="E677" s="185" t="s">
        <v>1658</v>
      </c>
      <c r="F677" s="186" t="s">
        <v>1659</v>
      </c>
      <c r="G677" s="187" t="s">
        <v>134</v>
      </c>
      <c r="H677" s="188">
        <v>1</v>
      </c>
      <c r="I677" s="189"/>
      <c r="J677" s="190">
        <f>ROUND(I677*H677,2)</f>
        <v>0</v>
      </c>
      <c r="K677" s="186" t="s">
        <v>128</v>
      </c>
      <c r="L677" s="43"/>
      <c r="M677" s="191" t="s">
        <v>19</v>
      </c>
      <c r="N677" s="192" t="s">
        <v>42</v>
      </c>
      <c r="O677" s="83"/>
      <c r="P677" s="193">
        <f>O677*H677</f>
        <v>0</v>
      </c>
      <c r="Q677" s="193">
        <v>0</v>
      </c>
      <c r="R677" s="193">
        <f>Q677*H677</f>
        <v>0</v>
      </c>
      <c r="S677" s="193">
        <v>0</v>
      </c>
      <c r="T677" s="194">
        <f>S677*H677</f>
        <v>0</v>
      </c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R677" s="195" t="s">
        <v>129</v>
      </c>
      <c r="AT677" s="195" t="s">
        <v>124</v>
      </c>
      <c r="AU677" s="195" t="s">
        <v>71</v>
      </c>
      <c r="AY677" s="16" t="s">
        <v>130</v>
      </c>
      <c r="BE677" s="196">
        <f>IF(N677="základní",J677,0)</f>
        <v>0</v>
      </c>
      <c r="BF677" s="196">
        <f>IF(N677="snížená",J677,0)</f>
        <v>0</v>
      </c>
      <c r="BG677" s="196">
        <f>IF(N677="zákl. přenesená",J677,0)</f>
        <v>0</v>
      </c>
      <c r="BH677" s="196">
        <f>IF(N677="sníž. přenesená",J677,0)</f>
        <v>0</v>
      </c>
      <c r="BI677" s="196">
        <f>IF(N677="nulová",J677,0)</f>
        <v>0</v>
      </c>
      <c r="BJ677" s="16" t="s">
        <v>14</v>
      </c>
      <c r="BK677" s="196">
        <f>ROUND(I677*H677,2)</f>
        <v>0</v>
      </c>
      <c r="BL677" s="16" t="s">
        <v>129</v>
      </c>
      <c r="BM677" s="195" t="s">
        <v>1660</v>
      </c>
    </row>
    <row r="678" s="2" customFormat="1">
      <c r="A678" s="37"/>
      <c r="B678" s="38"/>
      <c r="C678" s="39"/>
      <c r="D678" s="197" t="s">
        <v>159</v>
      </c>
      <c r="E678" s="39"/>
      <c r="F678" s="198" t="s">
        <v>1656</v>
      </c>
      <c r="G678" s="39"/>
      <c r="H678" s="39"/>
      <c r="I678" s="199"/>
      <c r="J678" s="39"/>
      <c r="K678" s="39"/>
      <c r="L678" s="43"/>
      <c r="M678" s="200"/>
      <c r="N678" s="201"/>
      <c r="O678" s="83"/>
      <c r="P678" s="83"/>
      <c r="Q678" s="83"/>
      <c r="R678" s="83"/>
      <c r="S678" s="83"/>
      <c r="T678" s="84"/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T678" s="16" t="s">
        <v>159</v>
      </c>
      <c r="AU678" s="16" t="s">
        <v>71</v>
      </c>
    </row>
    <row r="679" s="2" customFormat="1" ht="37.8" customHeight="1">
      <c r="A679" s="37"/>
      <c r="B679" s="38"/>
      <c r="C679" s="184" t="s">
        <v>1661</v>
      </c>
      <c r="D679" s="184" t="s">
        <v>124</v>
      </c>
      <c r="E679" s="185" t="s">
        <v>1662</v>
      </c>
      <c r="F679" s="186" t="s">
        <v>1663</v>
      </c>
      <c r="G679" s="187" t="s">
        <v>134</v>
      </c>
      <c r="H679" s="188">
        <v>4</v>
      </c>
      <c r="I679" s="189"/>
      <c r="J679" s="190">
        <f>ROUND(I679*H679,2)</f>
        <v>0</v>
      </c>
      <c r="K679" s="186" t="s">
        <v>128</v>
      </c>
      <c r="L679" s="43"/>
      <c r="M679" s="191" t="s">
        <v>19</v>
      </c>
      <c r="N679" s="192" t="s">
        <v>42</v>
      </c>
      <c r="O679" s="83"/>
      <c r="P679" s="193">
        <f>O679*H679</f>
        <v>0</v>
      </c>
      <c r="Q679" s="193">
        <v>0</v>
      </c>
      <c r="R679" s="193">
        <f>Q679*H679</f>
        <v>0</v>
      </c>
      <c r="S679" s="193">
        <v>0</v>
      </c>
      <c r="T679" s="194">
        <f>S679*H679</f>
        <v>0</v>
      </c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R679" s="195" t="s">
        <v>129</v>
      </c>
      <c r="AT679" s="195" t="s">
        <v>124</v>
      </c>
      <c r="AU679" s="195" t="s">
        <v>71</v>
      </c>
      <c r="AY679" s="16" t="s">
        <v>130</v>
      </c>
      <c r="BE679" s="196">
        <f>IF(N679="základní",J679,0)</f>
        <v>0</v>
      </c>
      <c r="BF679" s="196">
        <f>IF(N679="snížená",J679,0)</f>
        <v>0</v>
      </c>
      <c r="BG679" s="196">
        <f>IF(N679="zákl. přenesená",J679,0)</f>
        <v>0</v>
      </c>
      <c r="BH679" s="196">
        <f>IF(N679="sníž. přenesená",J679,0)</f>
        <v>0</v>
      </c>
      <c r="BI679" s="196">
        <f>IF(N679="nulová",J679,0)</f>
        <v>0</v>
      </c>
      <c r="BJ679" s="16" t="s">
        <v>14</v>
      </c>
      <c r="BK679" s="196">
        <f>ROUND(I679*H679,2)</f>
        <v>0</v>
      </c>
      <c r="BL679" s="16" t="s">
        <v>129</v>
      </c>
      <c r="BM679" s="195" t="s">
        <v>1664</v>
      </c>
    </row>
    <row r="680" s="2" customFormat="1">
      <c r="A680" s="37"/>
      <c r="B680" s="38"/>
      <c r="C680" s="39"/>
      <c r="D680" s="197" t="s">
        <v>159</v>
      </c>
      <c r="E680" s="39"/>
      <c r="F680" s="198" t="s">
        <v>1065</v>
      </c>
      <c r="G680" s="39"/>
      <c r="H680" s="39"/>
      <c r="I680" s="199"/>
      <c r="J680" s="39"/>
      <c r="K680" s="39"/>
      <c r="L680" s="43"/>
      <c r="M680" s="200"/>
      <c r="N680" s="201"/>
      <c r="O680" s="83"/>
      <c r="P680" s="83"/>
      <c r="Q680" s="83"/>
      <c r="R680" s="83"/>
      <c r="S680" s="83"/>
      <c r="T680" s="84"/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T680" s="16" t="s">
        <v>159</v>
      </c>
      <c r="AU680" s="16" t="s">
        <v>71</v>
      </c>
    </row>
    <row r="681" s="2" customFormat="1" ht="37.8" customHeight="1">
      <c r="A681" s="37"/>
      <c r="B681" s="38"/>
      <c r="C681" s="184" t="s">
        <v>1665</v>
      </c>
      <c r="D681" s="184" t="s">
        <v>124</v>
      </c>
      <c r="E681" s="185" t="s">
        <v>1666</v>
      </c>
      <c r="F681" s="186" t="s">
        <v>1667</v>
      </c>
      <c r="G681" s="187" t="s">
        <v>134</v>
      </c>
      <c r="H681" s="188">
        <v>4</v>
      </c>
      <c r="I681" s="189"/>
      <c r="J681" s="190">
        <f>ROUND(I681*H681,2)</f>
        <v>0</v>
      </c>
      <c r="K681" s="186" t="s">
        <v>128</v>
      </c>
      <c r="L681" s="43"/>
      <c r="M681" s="191" t="s">
        <v>19</v>
      </c>
      <c r="N681" s="192" t="s">
        <v>42</v>
      </c>
      <c r="O681" s="83"/>
      <c r="P681" s="193">
        <f>O681*H681</f>
        <v>0</v>
      </c>
      <c r="Q681" s="193">
        <v>0</v>
      </c>
      <c r="R681" s="193">
        <f>Q681*H681</f>
        <v>0</v>
      </c>
      <c r="S681" s="193">
        <v>0</v>
      </c>
      <c r="T681" s="194">
        <f>S681*H681</f>
        <v>0</v>
      </c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R681" s="195" t="s">
        <v>129</v>
      </c>
      <c r="AT681" s="195" t="s">
        <v>124</v>
      </c>
      <c r="AU681" s="195" t="s">
        <v>71</v>
      </c>
      <c r="AY681" s="16" t="s">
        <v>130</v>
      </c>
      <c r="BE681" s="196">
        <f>IF(N681="základní",J681,0)</f>
        <v>0</v>
      </c>
      <c r="BF681" s="196">
        <f>IF(N681="snížená",J681,0)</f>
        <v>0</v>
      </c>
      <c r="BG681" s="196">
        <f>IF(N681="zákl. přenesená",J681,0)</f>
        <v>0</v>
      </c>
      <c r="BH681" s="196">
        <f>IF(N681="sníž. přenesená",J681,0)</f>
        <v>0</v>
      </c>
      <c r="BI681" s="196">
        <f>IF(N681="nulová",J681,0)</f>
        <v>0</v>
      </c>
      <c r="BJ681" s="16" t="s">
        <v>14</v>
      </c>
      <c r="BK681" s="196">
        <f>ROUND(I681*H681,2)</f>
        <v>0</v>
      </c>
      <c r="BL681" s="16" t="s">
        <v>129</v>
      </c>
      <c r="BM681" s="195" t="s">
        <v>1668</v>
      </c>
    </row>
    <row r="682" s="2" customFormat="1">
      <c r="A682" s="37"/>
      <c r="B682" s="38"/>
      <c r="C682" s="39"/>
      <c r="D682" s="197" t="s">
        <v>159</v>
      </c>
      <c r="E682" s="39"/>
      <c r="F682" s="198" t="s">
        <v>1065</v>
      </c>
      <c r="G682" s="39"/>
      <c r="H682" s="39"/>
      <c r="I682" s="199"/>
      <c r="J682" s="39"/>
      <c r="K682" s="39"/>
      <c r="L682" s="43"/>
      <c r="M682" s="200"/>
      <c r="N682" s="201"/>
      <c r="O682" s="83"/>
      <c r="P682" s="83"/>
      <c r="Q682" s="83"/>
      <c r="R682" s="83"/>
      <c r="S682" s="83"/>
      <c r="T682" s="84"/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T682" s="16" t="s">
        <v>159</v>
      </c>
      <c r="AU682" s="16" t="s">
        <v>71</v>
      </c>
    </row>
    <row r="683" s="2" customFormat="1" ht="37.8" customHeight="1">
      <c r="A683" s="37"/>
      <c r="B683" s="38"/>
      <c r="C683" s="184" t="s">
        <v>1669</v>
      </c>
      <c r="D683" s="184" t="s">
        <v>124</v>
      </c>
      <c r="E683" s="185" t="s">
        <v>1670</v>
      </c>
      <c r="F683" s="186" t="s">
        <v>1671</v>
      </c>
      <c r="G683" s="187" t="s">
        <v>134</v>
      </c>
      <c r="H683" s="188">
        <v>10</v>
      </c>
      <c r="I683" s="189"/>
      <c r="J683" s="190">
        <f>ROUND(I683*H683,2)</f>
        <v>0</v>
      </c>
      <c r="K683" s="186" t="s">
        <v>128</v>
      </c>
      <c r="L683" s="43"/>
      <c r="M683" s="191" t="s">
        <v>19</v>
      </c>
      <c r="N683" s="192" t="s">
        <v>42</v>
      </c>
      <c r="O683" s="83"/>
      <c r="P683" s="193">
        <f>O683*H683</f>
        <v>0</v>
      </c>
      <c r="Q683" s="193">
        <v>0</v>
      </c>
      <c r="R683" s="193">
        <f>Q683*H683</f>
        <v>0</v>
      </c>
      <c r="S683" s="193">
        <v>0</v>
      </c>
      <c r="T683" s="194">
        <f>S683*H683</f>
        <v>0</v>
      </c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R683" s="195" t="s">
        <v>129</v>
      </c>
      <c r="AT683" s="195" t="s">
        <v>124</v>
      </c>
      <c r="AU683" s="195" t="s">
        <v>71</v>
      </c>
      <c r="AY683" s="16" t="s">
        <v>130</v>
      </c>
      <c r="BE683" s="196">
        <f>IF(N683="základní",J683,0)</f>
        <v>0</v>
      </c>
      <c r="BF683" s="196">
        <f>IF(N683="snížená",J683,0)</f>
        <v>0</v>
      </c>
      <c r="BG683" s="196">
        <f>IF(N683="zákl. přenesená",J683,0)</f>
        <v>0</v>
      </c>
      <c r="BH683" s="196">
        <f>IF(N683="sníž. přenesená",J683,0)</f>
        <v>0</v>
      </c>
      <c r="BI683" s="196">
        <f>IF(N683="nulová",J683,0)</f>
        <v>0</v>
      </c>
      <c r="BJ683" s="16" t="s">
        <v>14</v>
      </c>
      <c r="BK683" s="196">
        <f>ROUND(I683*H683,2)</f>
        <v>0</v>
      </c>
      <c r="BL683" s="16" t="s">
        <v>129</v>
      </c>
      <c r="BM683" s="195" t="s">
        <v>1672</v>
      </c>
    </row>
    <row r="684" s="2" customFormat="1">
      <c r="A684" s="37"/>
      <c r="B684" s="38"/>
      <c r="C684" s="39"/>
      <c r="D684" s="197" t="s">
        <v>159</v>
      </c>
      <c r="E684" s="39"/>
      <c r="F684" s="198" t="s">
        <v>1065</v>
      </c>
      <c r="G684" s="39"/>
      <c r="H684" s="39"/>
      <c r="I684" s="199"/>
      <c r="J684" s="39"/>
      <c r="K684" s="39"/>
      <c r="L684" s="43"/>
      <c r="M684" s="200"/>
      <c r="N684" s="201"/>
      <c r="O684" s="83"/>
      <c r="P684" s="83"/>
      <c r="Q684" s="83"/>
      <c r="R684" s="83"/>
      <c r="S684" s="83"/>
      <c r="T684" s="84"/>
      <c r="U684" s="37"/>
      <c r="V684" s="37"/>
      <c r="W684" s="37"/>
      <c r="X684" s="37"/>
      <c r="Y684" s="37"/>
      <c r="Z684" s="37"/>
      <c r="AA684" s="37"/>
      <c r="AB684" s="37"/>
      <c r="AC684" s="37"/>
      <c r="AD684" s="37"/>
      <c r="AE684" s="37"/>
      <c r="AT684" s="16" t="s">
        <v>159</v>
      </c>
      <c r="AU684" s="16" t="s">
        <v>71</v>
      </c>
    </row>
    <row r="685" s="2" customFormat="1" ht="37.8" customHeight="1">
      <c r="A685" s="37"/>
      <c r="B685" s="38"/>
      <c r="C685" s="184" t="s">
        <v>1673</v>
      </c>
      <c r="D685" s="184" t="s">
        <v>124</v>
      </c>
      <c r="E685" s="185" t="s">
        <v>1674</v>
      </c>
      <c r="F685" s="186" t="s">
        <v>1675</v>
      </c>
      <c r="G685" s="187" t="s">
        <v>134</v>
      </c>
      <c r="H685" s="188">
        <v>4</v>
      </c>
      <c r="I685" s="189"/>
      <c r="J685" s="190">
        <f>ROUND(I685*H685,2)</f>
        <v>0</v>
      </c>
      <c r="K685" s="186" t="s">
        <v>128</v>
      </c>
      <c r="L685" s="43"/>
      <c r="M685" s="191" t="s">
        <v>19</v>
      </c>
      <c r="N685" s="192" t="s">
        <v>42</v>
      </c>
      <c r="O685" s="83"/>
      <c r="P685" s="193">
        <f>O685*H685</f>
        <v>0</v>
      </c>
      <c r="Q685" s="193">
        <v>0</v>
      </c>
      <c r="R685" s="193">
        <f>Q685*H685</f>
        <v>0</v>
      </c>
      <c r="S685" s="193">
        <v>0</v>
      </c>
      <c r="T685" s="194">
        <f>S685*H685</f>
        <v>0</v>
      </c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R685" s="195" t="s">
        <v>129</v>
      </c>
      <c r="AT685" s="195" t="s">
        <v>124</v>
      </c>
      <c r="AU685" s="195" t="s">
        <v>71</v>
      </c>
      <c r="AY685" s="16" t="s">
        <v>130</v>
      </c>
      <c r="BE685" s="196">
        <f>IF(N685="základní",J685,0)</f>
        <v>0</v>
      </c>
      <c r="BF685" s="196">
        <f>IF(N685="snížená",J685,0)</f>
        <v>0</v>
      </c>
      <c r="BG685" s="196">
        <f>IF(N685="zákl. přenesená",J685,0)</f>
        <v>0</v>
      </c>
      <c r="BH685" s="196">
        <f>IF(N685="sníž. přenesená",J685,0)</f>
        <v>0</v>
      </c>
      <c r="BI685" s="196">
        <f>IF(N685="nulová",J685,0)</f>
        <v>0</v>
      </c>
      <c r="BJ685" s="16" t="s">
        <v>14</v>
      </c>
      <c r="BK685" s="196">
        <f>ROUND(I685*H685,2)</f>
        <v>0</v>
      </c>
      <c r="BL685" s="16" t="s">
        <v>129</v>
      </c>
      <c r="BM685" s="195" t="s">
        <v>1676</v>
      </c>
    </row>
    <row r="686" s="2" customFormat="1">
      <c r="A686" s="37"/>
      <c r="B686" s="38"/>
      <c r="C686" s="39"/>
      <c r="D686" s="197" t="s">
        <v>159</v>
      </c>
      <c r="E686" s="39"/>
      <c r="F686" s="198" t="s">
        <v>1065</v>
      </c>
      <c r="G686" s="39"/>
      <c r="H686" s="39"/>
      <c r="I686" s="199"/>
      <c r="J686" s="39"/>
      <c r="K686" s="39"/>
      <c r="L686" s="43"/>
      <c r="M686" s="200"/>
      <c r="N686" s="201"/>
      <c r="O686" s="83"/>
      <c r="P686" s="83"/>
      <c r="Q686" s="83"/>
      <c r="R686" s="83"/>
      <c r="S686" s="83"/>
      <c r="T686" s="84"/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T686" s="16" t="s">
        <v>159</v>
      </c>
      <c r="AU686" s="16" t="s">
        <v>71</v>
      </c>
    </row>
    <row r="687" s="2" customFormat="1" ht="37.8" customHeight="1">
      <c r="A687" s="37"/>
      <c r="B687" s="38"/>
      <c r="C687" s="184" t="s">
        <v>1677</v>
      </c>
      <c r="D687" s="184" t="s">
        <v>124</v>
      </c>
      <c r="E687" s="185" t="s">
        <v>1678</v>
      </c>
      <c r="F687" s="186" t="s">
        <v>1679</v>
      </c>
      <c r="G687" s="187" t="s">
        <v>134</v>
      </c>
      <c r="H687" s="188">
        <v>4</v>
      </c>
      <c r="I687" s="189"/>
      <c r="J687" s="190">
        <f>ROUND(I687*H687,2)</f>
        <v>0</v>
      </c>
      <c r="K687" s="186" t="s">
        <v>128</v>
      </c>
      <c r="L687" s="43"/>
      <c r="M687" s="191" t="s">
        <v>19</v>
      </c>
      <c r="N687" s="192" t="s">
        <v>42</v>
      </c>
      <c r="O687" s="83"/>
      <c r="P687" s="193">
        <f>O687*H687</f>
        <v>0</v>
      </c>
      <c r="Q687" s="193">
        <v>0</v>
      </c>
      <c r="R687" s="193">
        <f>Q687*H687</f>
        <v>0</v>
      </c>
      <c r="S687" s="193">
        <v>0</v>
      </c>
      <c r="T687" s="194">
        <f>S687*H687</f>
        <v>0</v>
      </c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R687" s="195" t="s">
        <v>129</v>
      </c>
      <c r="AT687" s="195" t="s">
        <v>124</v>
      </c>
      <c r="AU687" s="195" t="s">
        <v>71</v>
      </c>
      <c r="AY687" s="16" t="s">
        <v>130</v>
      </c>
      <c r="BE687" s="196">
        <f>IF(N687="základní",J687,0)</f>
        <v>0</v>
      </c>
      <c r="BF687" s="196">
        <f>IF(N687="snížená",J687,0)</f>
        <v>0</v>
      </c>
      <c r="BG687" s="196">
        <f>IF(N687="zákl. přenesená",J687,0)</f>
        <v>0</v>
      </c>
      <c r="BH687" s="196">
        <f>IF(N687="sníž. přenesená",J687,0)</f>
        <v>0</v>
      </c>
      <c r="BI687" s="196">
        <f>IF(N687="nulová",J687,0)</f>
        <v>0</v>
      </c>
      <c r="BJ687" s="16" t="s">
        <v>14</v>
      </c>
      <c r="BK687" s="196">
        <f>ROUND(I687*H687,2)</f>
        <v>0</v>
      </c>
      <c r="BL687" s="16" t="s">
        <v>129</v>
      </c>
      <c r="BM687" s="195" t="s">
        <v>1680</v>
      </c>
    </row>
    <row r="688" s="2" customFormat="1">
      <c r="A688" s="37"/>
      <c r="B688" s="38"/>
      <c r="C688" s="39"/>
      <c r="D688" s="197" t="s">
        <v>159</v>
      </c>
      <c r="E688" s="39"/>
      <c r="F688" s="198" t="s">
        <v>1065</v>
      </c>
      <c r="G688" s="39"/>
      <c r="H688" s="39"/>
      <c r="I688" s="199"/>
      <c r="J688" s="39"/>
      <c r="K688" s="39"/>
      <c r="L688" s="43"/>
      <c r="M688" s="200"/>
      <c r="N688" s="201"/>
      <c r="O688" s="83"/>
      <c r="P688" s="83"/>
      <c r="Q688" s="83"/>
      <c r="R688" s="83"/>
      <c r="S688" s="83"/>
      <c r="T688" s="84"/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T688" s="16" t="s">
        <v>159</v>
      </c>
      <c r="AU688" s="16" t="s">
        <v>71</v>
      </c>
    </row>
    <row r="689" s="2" customFormat="1" ht="37.8" customHeight="1">
      <c r="A689" s="37"/>
      <c r="B689" s="38"/>
      <c r="C689" s="184" t="s">
        <v>1681</v>
      </c>
      <c r="D689" s="184" t="s">
        <v>124</v>
      </c>
      <c r="E689" s="185" t="s">
        <v>1682</v>
      </c>
      <c r="F689" s="186" t="s">
        <v>1683</v>
      </c>
      <c r="G689" s="187" t="s">
        <v>134</v>
      </c>
      <c r="H689" s="188">
        <v>4</v>
      </c>
      <c r="I689" s="189"/>
      <c r="J689" s="190">
        <f>ROUND(I689*H689,2)</f>
        <v>0</v>
      </c>
      <c r="K689" s="186" t="s">
        <v>128</v>
      </c>
      <c r="L689" s="43"/>
      <c r="M689" s="191" t="s">
        <v>19</v>
      </c>
      <c r="N689" s="192" t="s">
        <v>42</v>
      </c>
      <c r="O689" s="83"/>
      <c r="P689" s="193">
        <f>O689*H689</f>
        <v>0</v>
      </c>
      <c r="Q689" s="193">
        <v>0</v>
      </c>
      <c r="R689" s="193">
        <f>Q689*H689</f>
        <v>0</v>
      </c>
      <c r="S689" s="193">
        <v>0</v>
      </c>
      <c r="T689" s="194">
        <f>S689*H689</f>
        <v>0</v>
      </c>
      <c r="U689" s="37"/>
      <c r="V689" s="37"/>
      <c r="W689" s="37"/>
      <c r="X689" s="37"/>
      <c r="Y689" s="37"/>
      <c r="Z689" s="37"/>
      <c r="AA689" s="37"/>
      <c r="AB689" s="37"/>
      <c r="AC689" s="37"/>
      <c r="AD689" s="37"/>
      <c r="AE689" s="37"/>
      <c r="AR689" s="195" t="s">
        <v>129</v>
      </c>
      <c r="AT689" s="195" t="s">
        <v>124</v>
      </c>
      <c r="AU689" s="195" t="s">
        <v>71</v>
      </c>
      <c r="AY689" s="16" t="s">
        <v>130</v>
      </c>
      <c r="BE689" s="196">
        <f>IF(N689="základní",J689,0)</f>
        <v>0</v>
      </c>
      <c r="BF689" s="196">
        <f>IF(N689="snížená",J689,0)</f>
        <v>0</v>
      </c>
      <c r="BG689" s="196">
        <f>IF(N689="zákl. přenesená",J689,0)</f>
        <v>0</v>
      </c>
      <c r="BH689" s="196">
        <f>IF(N689="sníž. přenesená",J689,0)</f>
        <v>0</v>
      </c>
      <c r="BI689" s="196">
        <f>IF(N689="nulová",J689,0)</f>
        <v>0</v>
      </c>
      <c r="BJ689" s="16" t="s">
        <v>14</v>
      </c>
      <c r="BK689" s="196">
        <f>ROUND(I689*H689,2)</f>
        <v>0</v>
      </c>
      <c r="BL689" s="16" t="s">
        <v>129</v>
      </c>
      <c r="BM689" s="195" t="s">
        <v>1684</v>
      </c>
    </row>
    <row r="690" s="2" customFormat="1">
      <c r="A690" s="37"/>
      <c r="B690" s="38"/>
      <c r="C690" s="39"/>
      <c r="D690" s="197" t="s">
        <v>159</v>
      </c>
      <c r="E690" s="39"/>
      <c r="F690" s="198" t="s">
        <v>1065</v>
      </c>
      <c r="G690" s="39"/>
      <c r="H690" s="39"/>
      <c r="I690" s="199"/>
      <c r="J690" s="39"/>
      <c r="K690" s="39"/>
      <c r="L690" s="43"/>
      <c r="M690" s="200"/>
      <c r="N690" s="201"/>
      <c r="O690" s="83"/>
      <c r="P690" s="83"/>
      <c r="Q690" s="83"/>
      <c r="R690" s="83"/>
      <c r="S690" s="83"/>
      <c r="T690" s="84"/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T690" s="16" t="s">
        <v>159</v>
      </c>
      <c r="AU690" s="16" t="s">
        <v>71</v>
      </c>
    </row>
    <row r="691" s="2" customFormat="1" ht="37.8" customHeight="1">
      <c r="A691" s="37"/>
      <c r="B691" s="38"/>
      <c r="C691" s="184" t="s">
        <v>1685</v>
      </c>
      <c r="D691" s="184" t="s">
        <v>124</v>
      </c>
      <c r="E691" s="185" t="s">
        <v>1686</v>
      </c>
      <c r="F691" s="186" t="s">
        <v>1687</v>
      </c>
      <c r="G691" s="187" t="s">
        <v>134</v>
      </c>
      <c r="H691" s="188">
        <v>4</v>
      </c>
      <c r="I691" s="189"/>
      <c r="J691" s="190">
        <f>ROUND(I691*H691,2)</f>
        <v>0</v>
      </c>
      <c r="K691" s="186" t="s">
        <v>128</v>
      </c>
      <c r="L691" s="43"/>
      <c r="M691" s="191" t="s">
        <v>19</v>
      </c>
      <c r="N691" s="192" t="s">
        <v>42</v>
      </c>
      <c r="O691" s="83"/>
      <c r="P691" s="193">
        <f>O691*H691</f>
        <v>0</v>
      </c>
      <c r="Q691" s="193">
        <v>0</v>
      </c>
      <c r="R691" s="193">
        <f>Q691*H691</f>
        <v>0</v>
      </c>
      <c r="S691" s="193">
        <v>0</v>
      </c>
      <c r="T691" s="194">
        <f>S691*H691</f>
        <v>0</v>
      </c>
      <c r="U691" s="37"/>
      <c r="V691" s="37"/>
      <c r="W691" s="37"/>
      <c r="X691" s="37"/>
      <c r="Y691" s="37"/>
      <c r="Z691" s="37"/>
      <c r="AA691" s="37"/>
      <c r="AB691" s="37"/>
      <c r="AC691" s="37"/>
      <c r="AD691" s="37"/>
      <c r="AE691" s="37"/>
      <c r="AR691" s="195" t="s">
        <v>129</v>
      </c>
      <c r="AT691" s="195" t="s">
        <v>124</v>
      </c>
      <c r="AU691" s="195" t="s">
        <v>71</v>
      </c>
      <c r="AY691" s="16" t="s">
        <v>130</v>
      </c>
      <c r="BE691" s="196">
        <f>IF(N691="základní",J691,0)</f>
        <v>0</v>
      </c>
      <c r="BF691" s="196">
        <f>IF(N691="snížená",J691,0)</f>
        <v>0</v>
      </c>
      <c r="BG691" s="196">
        <f>IF(N691="zákl. přenesená",J691,0)</f>
        <v>0</v>
      </c>
      <c r="BH691" s="196">
        <f>IF(N691="sníž. přenesená",J691,0)</f>
        <v>0</v>
      </c>
      <c r="BI691" s="196">
        <f>IF(N691="nulová",J691,0)</f>
        <v>0</v>
      </c>
      <c r="BJ691" s="16" t="s">
        <v>14</v>
      </c>
      <c r="BK691" s="196">
        <f>ROUND(I691*H691,2)</f>
        <v>0</v>
      </c>
      <c r="BL691" s="16" t="s">
        <v>129</v>
      </c>
      <c r="BM691" s="195" t="s">
        <v>1688</v>
      </c>
    </row>
    <row r="692" s="2" customFormat="1">
      <c r="A692" s="37"/>
      <c r="B692" s="38"/>
      <c r="C692" s="39"/>
      <c r="D692" s="197" t="s">
        <v>159</v>
      </c>
      <c r="E692" s="39"/>
      <c r="F692" s="198" t="s">
        <v>1065</v>
      </c>
      <c r="G692" s="39"/>
      <c r="H692" s="39"/>
      <c r="I692" s="199"/>
      <c r="J692" s="39"/>
      <c r="K692" s="39"/>
      <c r="L692" s="43"/>
      <c r="M692" s="200"/>
      <c r="N692" s="201"/>
      <c r="O692" s="83"/>
      <c r="P692" s="83"/>
      <c r="Q692" s="83"/>
      <c r="R692" s="83"/>
      <c r="S692" s="83"/>
      <c r="T692" s="84"/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T692" s="16" t="s">
        <v>159</v>
      </c>
      <c r="AU692" s="16" t="s">
        <v>71</v>
      </c>
    </row>
    <row r="693" s="2" customFormat="1" ht="24.15" customHeight="1">
      <c r="A693" s="37"/>
      <c r="B693" s="38"/>
      <c r="C693" s="184" t="s">
        <v>1689</v>
      </c>
      <c r="D693" s="184" t="s">
        <v>124</v>
      </c>
      <c r="E693" s="185" t="s">
        <v>1690</v>
      </c>
      <c r="F693" s="186" t="s">
        <v>1691</v>
      </c>
      <c r="G693" s="187" t="s">
        <v>134</v>
      </c>
      <c r="H693" s="188">
        <v>6</v>
      </c>
      <c r="I693" s="189"/>
      <c r="J693" s="190">
        <f>ROUND(I693*H693,2)</f>
        <v>0</v>
      </c>
      <c r="K693" s="186" t="s">
        <v>128</v>
      </c>
      <c r="L693" s="43"/>
      <c r="M693" s="191" t="s">
        <v>19</v>
      </c>
      <c r="N693" s="192" t="s">
        <v>42</v>
      </c>
      <c r="O693" s="83"/>
      <c r="P693" s="193">
        <f>O693*H693</f>
        <v>0</v>
      </c>
      <c r="Q693" s="193">
        <v>0</v>
      </c>
      <c r="R693" s="193">
        <f>Q693*H693</f>
        <v>0</v>
      </c>
      <c r="S693" s="193">
        <v>0</v>
      </c>
      <c r="T693" s="194">
        <f>S693*H693</f>
        <v>0</v>
      </c>
      <c r="U693" s="37"/>
      <c r="V693" s="37"/>
      <c r="W693" s="37"/>
      <c r="X693" s="37"/>
      <c r="Y693" s="37"/>
      <c r="Z693" s="37"/>
      <c r="AA693" s="37"/>
      <c r="AB693" s="37"/>
      <c r="AC693" s="37"/>
      <c r="AD693" s="37"/>
      <c r="AE693" s="37"/>
      <c r="AR693" s="195" t="s">
        <v>129</v>
      </c>
      <c r="AT693" s="195" t="s">
        <v>124</v>
      </c>
      <c r="AU693" s="195" t="s">
        <v>71</v>
      </c>
      <c r="AY693" s="16" t="s">
        <v>130</v>
      </c>
      <c r="BE693" s="196">
        <f>IF(N693="základní",J693,0)</f>
        <v>0</v>
      </c>
      <c r="BF693" s="196">
        <f>IF(N693="snížená",J693,0)</f>
        <v>0</v>
      </c>
      <c r="BG693" s="196">
        <f>IF(N693="zákl. přenesená",J693,0)</f>
        <v>0</v>
      </c>
      <c r="BH693" s="196">
        <f>IF(N693="sníž. přenesená",J693,0)</f>
        <v>0</v>
      </c>
      <c r="BI693" s="196">
        <f>IF(N693="nulová",J693,0)</f>
        <v>0</v>
      </c>
      <c r="BJ693" s="16" t="s">
        <v>14</v>
      </c>
      <c r="BK693" s="196">
        <f>ROUND(I693*H693,2)</f>
        <v>0</v>
      </c>
      <c r="BL693" s="16" t="s">
        <v>129</v>
      </c>
      <c r="BM693" s="195" t="s">
        <v>1692</v>
      </c>
    </row>
    <row r="694" s="2" customFormat="1">
      <c r="A694" s="37"/>
      <c r="B694" s="38"/>
      <c r="C694" s="39"/>
      <c r="D694" s="197" t="s">
        <v>159</v>
      </c>
      <c r="E694" s="39"/>
      <c r="F694" s="198" t="s">
        <v>1065</v>
      </c>
      <c r="G694" s="39"/>
      <c r="H694" s="39"/>
      <c r="I694" s="199"/>
      <c r="J694" s="39"/>
      <c r="K694" s="39"/>
      <c r="L694" s="43"/>
      <c r="M694" s="200"/>
      <c r="N694" s="201"/>
      <c r="O694" s="83"/>
      <c r="P694" s="83"/>
      <c r="Q694" s="83"/>
      <c r="R694" s="83"/>
      <c r="S694" s="83"/>
      <c r="T694" s="84"/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T694" s="16" t="s">
        <v>159</v>
      </c>
      <c r="AU694" s="16" t="s">
        <v>71</v>
      </c>
    </row>
    <row r="695" s="2" customFormat="1" ht="24.15" customHeight="1">
      <c r="A695" s="37"/>
      <c r="B695" s="38"/>
      <c r="C695" s="184" t="s">
        <v>1693</v>
      </c>
      <c r="D695" s="184" t="s">
        <v>124</v>
      </c>
      <c r="E695" s="185" t="s">
        <v>1694</v>
      </c>
      <c r="F695" s="186" t="s">
        <v>1695</v>
      </c>
      <c r="G695" s="187" t="s">
        <v>134</v>
      </c>
      <c r="H695" s="188">
        <v>6</v>
      </c>
      <c r="I695" s="189"/>
      <c r="J695" s="190">
        <f>ROUND(I695*H695,2)</f>
        <v>0</v>
      </c>
      <c r="K695" s="186" t="s">
        <v>128</v>
      </c>
      <c r="L695" s="43"/>
      <c r="M695" s="191" t="s">
        <v>19</v>
      </c>
      <c r="N695" s="192" t="s">
        <v>42</v>
      </c>
      <c r="O695" s="83"/>
      <c r="P695" s="193">
        <f>O695*H695</f>
        <v>0</v>
      </c>
      <c r="Q695" s="193">
        <v>0</v>
      </c>
      <c r="R695" s="193">
        <f>Q695*H695</f>
        <v>0</v>
      </c>
      <c r="S695" s="193">
        <v>0</v>
      </c>
      <c r="T695" s="194">
        <f>S695*H695</f>
        <v>0</v>
      </c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R695" s="195" t="s">
        <v>129</v>
      </c>
      <c r="AT695" s="195" t="s">
        <v>124</v>
      </c>
      <c r="AU695" s="195" t="s">
        <v>71</v>
      </c>
      <c r="AY695" s="16" t="s">
        <v>130</v>
      </c>
      <c r="BE695" s="196">
        <f>IF(N695="základní",J695,0)</f>
        <v>0</v>
      </c>
      <c r="BF695" s="196">
        <f>IF(N695="snížená",J695,0)</f>
        <v>0</v>
      </c>
      <c r="BG695" s="196">
        <f>IF(N695="zákl. přenesená",J695,0)</f>
        <v>0</v>
      </c>
      <c r="BH695" s="196">
        <f>IF(N695="sníž. přenesená",J695,0)</f>
        <v>0</v>
      </c>
      <c r="BI695" s="196">
        <f>IF(N695="nulová",J695,0)</f>
        <v>0</v>
      </c>
      <c r="BJ695" s="16" t="s">
        <v>14</v>
      </c>
      <c r="BK695" s="196">
        <f>ROUND(I695*H695,2)</f>
        <v>0</v>
      </c>
      <c r="BL695" s="16" t="s">
        <v>129</v>
      </c>
      <c r="BM695" s="195" t="s">
        <v>1696</v>
      </c>
    </row>
    <row r="696" s="2" customFormat="1">
      <c r="A696" s="37"/>
      <c r="B696" s="38"/>
      <c r="C696" s="39"/>
      <c r="D696" s="197" t="s">
        <v>159</v>
      </c>
      <c r="E696" s="39"/>
      <c r="F696" s="198" t="s">
        <v>1065</v>
      </c>
      <c r="G696" s="39"/>
      <c r="H696" s="39"/>
      <c r="I696" s="199"/>
      <c r="J696" s="39"/>
      <c r="K696" s="39"/>
      <c r="L696" s="43"/>
      <c r="M696" s="200"/>
      <c r="N696" s="201"/>
      <c r="O696" s="83"/>
      <c r="P696" s="83"/>
      <c r="Q696" s="83"/>
      <c r="R696" s="83"/>
      <c r="S696" s="83"/>
      <c r="T696" s="84"/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T696" s="16" t="s">
        <v>159</v>
      </c>
      <c r="AU696" s="16" t="s">
        <v>71</v>
      </c>
    </row>
    <row r="697" s="2" customFormat="1" ht="24.15" customHeight="1">
      <c r="A697" s="37"/>
      <c r="B697" s="38"/>
      <c r="C697" s="184" t="s">
        <v>1697</v>
      </c>
      <c r="D697" s="184" t="s">
        <v>124</v>
      </c>
      <c r="E697" s="185" t="s">
        <v>1698</v>
      </c>
      <c r="F697" s="186" t="s">
        <v>1699</v>
      </c>
      <c r="G697" s="187" t="s">
        <v>134</v>
      </c>
      <c r="H697" s="188">
        <v>6</v>
      </c>
      <c r="I697" s="189"/>
      <c r="J697" s="190">
        <f>ROUND(I697*H697,2)</f>
        <v>0</v>
      </c>
      <c r="K697" s="186" t="s">
        <v>128</v>
      </c>
      <c r="L697" s="43"/>
      <c r="M697" s="191" t="s">
        <v>19</v>
      </c>
      <c r="N697" s="192" t="s">
        <v>42</v>
      </c>
      <c r="O697" s="83"/>
      <c r="P697" s="193">
        <f>O697*H697</f>
        <v>0</v>
      </c>
      <c r="Q697" s="193">
        <v>0</v>
      </c>
      <c r="R697" s="193">
        <f>Q697*H697</f>
        <v>0</v>
      </c>
      <c r="S697" s="193">
        <v>0</v>
      </c>
      <c r="T697" s="194">
        <f>S697*H697</f>
        <v>0</v>
      </c>
      <c r="U697" s="37"/>
      <c r="V697" s="37"/>
      <c r="W697" s="37"/>
      <c r="X697" s="37"/>
      <c r="Y697" s="37"/>
      <c r="Z697" s="37"/>
      <c r="AA697" s="37"/>
      <c r="AB697" s="37"/>
      <c r="AC697" s="37"/>
      <c r="AD697" s="37"/>
      <c r="AE697" s="37"/>
      <c r="AR697" s="195" t="s">
        <v>129</v>
      </c>
      <c r="AT697" s="195" t="s">
        <v>124</v>
      </c>
      <c r="AU697" s="195" t="s">
        <v>71</v>
      </c>
      <c r="AY697" s="16" t="s">
        <v>130</v>
      </c>
      <c r="BE697" s="196">
        <f>IF(N697="základní",J697,0)</f>
        <v>0</v>
      </c>
      <c r="BF697" s="196">
        <f>IF(N697="snížená",J697,0)</f>
        <v>0</v>
      </c>
      <c r="BG697" s="196">
        <f>IF(N697="zákl. přenesená",J697,0)</f>
        <v>0</v>
      </c>
      <c r="BH697" s="196">
        <f>IF(N697="sníž. přenesená",J697,0)</f>
        <v>0</v>
      </c>
      <c r="BI697" s="196">
        <f>IF(N697="nulová",J697,0)</f>
        <v>0</v>
      </c>
      <c r="BJ697" s="16" t="s">
        <v>14</v>
      </c>
      <c r="BK697" s="196">
        <f>ROUND(I697*H697,2)</f>
        <v>0</v>
      </c>
      <c r="BL697" s="16" t="s">
        <v>129</v>
      </c>
      <c r="BM697" s="195" t="s">
        <v>1700</v>
      </c>
    </row>
    <row r="698" s="2" customFormat="1">
      <c r="A698" s="37"/>
      <c r="B698" s="38"/>
      <c r="C698" s="39"/>
      <c r="D698" s="197" t="s">
        <v>159</v>
      </c>
      <c r="E698" s="39"/>
      <c r="F698" s="198" t="s">
        <v>1065</v>
      </c>
      <c r="G698" s="39"/>
      <c r="H698" s="39"/>
      <c r="I698" s="199"/>
      <c r="J698" s="39"/>
      <c r="K698" s="39"/>
      <c r="L698" s="43"/>
      <c r="M698" s="200"/>
      <c r="N698" s="201"/>
      <c r="O698" s="83"/>
      <c r="P698" s="83"/>
      <c r="Q698" s="83"/>
      <c r="R698" s="83"/>
      <c r="S698" s="83"/>
      <c r="T698" s="84"/>
      <c r="U698" s="37"/>
      <c r="V698" s="37"/>
      <c r="W698" s="37"/>
      <c r="X698" s="37"/>
      <c r="Y698" s="37"/>
      <c r="Z698" s="37"/>
      <c r="AA698" s="37"/>
      <c r="AB698" s="37"/>
      <c r="AC698" s="37"/>
      <c r="AD698" s="37"/>
      <c r="AE698" s="37"/>
      <c r="AT698" s="16" t="s">
        <v>159</v>
      </c>
      <c r="AU698" s="16" t="s">
        <v>71</v>
      </c>
    </row>
    <row r="699" s="2" customFormat="1" ht="24.15" customHeight="1">
      <c r="A699" s="37"/>
      <c r="B699" s="38"/>
      <c r="C699" s="184" t="s">
        <v>1701</v>
      </c>
      <c r="D699" s="184" t="s">
        <v>124</v>
      </c>
      <c r="E699" s="185" t="s">
        <v>1702</v>
      </c>
      <c r="F699" s="186" t="s">
        <v>1703</v>
      </c>
      <c r="G699" s="187" t="s">
        <v>134</v>
      </c>
      <c r="H699" s="188">
        <v>6</v>
      </c>
      <c r="I699" s="189"/>
      <c r="J699" s="190">
        <f>ROUND(I699*H699,2)</f>
        <v>0</v>
      </c>
      <c r="K699" s="186" t="s">
        <v>128</v>
      </c>
      <c r="L699" s="43"/>
      <c r="M699" s="191" t="s">
        <v>19</v>
      </c>
      <c r="N699" s="192" t="s">
        <v>42</v>
      </c>
      <c r="O699" s="83"/>
      <c r="P699" s="193">
        <f>O699*H699</f>
        <v>0</v>
      </c>
      <c r="Q699" s="193">
        <v>0</v>
      </c>
      <c r="R699" s="193">
        <f>Q699*H699</f>
        <v>0</v>
      </c>
      <c r="S699" s="193">
        <v>0</v>
      </c>
      <c r="T699" s="194">
        <f>S699*H699</f>
        <v>0</v>
      </c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R699" s="195" t="s">
        <v>129</v>
      </c>
      <c r="AT699" s="195" t="s">
        <v>124</v>
      </c>
      <c r="AU699" s="195" t="s">
        <v>71</v>
      </c>
      <c r="AY699" s="16" t="s">
        <v>130</v>
      </c>
      <c r="BE699" s="196">
        <f>IF(N699="základní",J699,0)</f>
        <v>0</v>
      </c>
      <c r="BF699" s="196">
        <f>IF(N699="snížená",J699,0)</f>
        <v>0</v>
      </c>
      <c r="BG699" s="196">
        <f>IF(N699="zákl. přenesená",J699,0)</f>
        <v>0</v>
      </c>
      <c r="BH699" s="196">
        <f>IF(N699="sníž. přenesená",J699,0)</f>
        <v>0</v>
      </c>
      <c r="BI699" s="196">
        <f>IF(N699="nulová",J699,0)</f>
        <v>0</v>
      </c>
      <c r="BJ699" s="16" t="s">
        <v>14</v>
      </c>
      <c r="BK699" s="196">
        <f>ROUND(I699*H699,2)</f>
        <v>0</v>
      </c>
      <c r="BL699" s="16" t="s">
        <v>129</v>
      </c>
      <c r="BM699" s="195" t="s">
        <v>1704</v>
      </c>
    </row>
    <row r="700" s="2" customFormat="1">
      <c r="A700" s="37"/>
      <c r="B700" s="38"/>
      <c r="C700" s="39"/>
      <c r="D700" s="197" t="s">
        <v>159</v>
      </c>
      <c r="E700" s="39"/>
      <c r="F700" s="198" t="s">
        <v>1065</v>
      </c>
      <c r="G700" s="39"/>
      <c r="H700" s="39"/>
      <c r="I700" s="199"/>
      <c r="J700" s="39"/>
      <c r="K700" s="39"/>
      <c r="L700" s="43"/>
      <c r="M700" s="200"/>
      <c r="N700" s="201"/>
      <c r="O700" s="83"/>
      <c r="P700" s="83"/>
      <c r="Q700" s="83"/>
      <c r="R700" s="83"/>
      <c r="S700" s="83"/>
      <c r="T700" s="84"/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T700" s="16" t="s">
        <v>159</v>
      </c>
      <c r="AU700" s="16" t="s">
        <v>71</v>
      </c>
    </row>
    <row r="701" s="2" customFormat="1" ht="24.15" customHeight="1">
      <c r="A701" s="37"/>
      <c r="B701" s="38"/>
      <c r="C701" s="184" t="s">
        <v>1705</v>
      </c>
      <c r="D701" s="184" t="s">
        <v>124</v>
      </c>
      <c r="E701" s="185" t="s">
        <v>1706</v>
      </c>
      <c r="F701" s="186" t="s">
        <v>1707</v>
      </c>
      <c r="G701" s="187" t="s">
        <v>134</v>
      </c>
      <c r="H701" s="188">
        <v>6</v>
      </c>
      <c r="I701" s="189"/>
      <c r="J701" s="190">
        <f>ROUND(I701*H701,2)</f>
        <v>0</v>
      </c>
      <c r="K701" s="186" t="s">
        <v>128</v>
      </c>
      <c r="L701" s="43"/>
      <c r="M701" s="191" t="s">
        <v>19</v>
      </c>
      <c r="N701" s="192" t="s">
        <v>42</v>
      </c>
      <c r="O701" s="83"/>
      <c r="P701" s="193">
        <f>O701*H701</f>
        <v>0</v>
      </c>
      <c r="Q701" s="193">
        <v>0</v>
      </c>
      <c r="R701" s="193">
        <f>Q701*H701</f>
        <v>0</v>
      </c>
      <c r="S701" s="193">
        <v>0</v>
      </c>
      <c r="T701" s="194">
        <f>S701*H701</f>
        <v>0</v>
      </c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R701" s="195" t="s">
        <v>129</v>
      </c>
      <c r="AT701" s="195" t="s">
        <v>124</v>
      </c>
      <c r="AU701" s="195" t="s">
        <v>71</v>
      </c>
      <c r="AY701" s="16" t="s">
        <v>130</v>
      </c>
      <c r="BE701" s="196">
        <f>IF(N701="základní",J701,0)</f>
        <v>0</v>
      </c>
      <c r="BF701" s="196">
        <f>IF(N701="snížená",J701,0)</f>
        <v>0</v>
      </c>
      <c r="BG701" s="196">
        <f>IF(N701="zákl. přenesená",J701,0)</f>
        <v>0</v>
      </c>
      <c r="BH701" s="196">
        <f>IF(N701="sníž. přenesená",J701,0)</f>
        <v>0</v>
      </c>
      <c r="BI701" s="196">
        <f>IF(N701="nulová",J701,0)</f>
        <v>0</v>
      </c>
      <c r="BJ701" s="16" t="s">
        <v>14</v>
      </c>
      <c r="BK701" s="196">
        <f>ROUND(I701*H701,2)</f>
        <v>0</v>
      </c>
      <c r="BL701" s="16" t="s">
        <v>129</v>
      </c>
      <c r="BM701" s="195" t="s">
        <v>1708</v>
      </c>
    </row>
    <row r="702" s="2" customFormat="1">
      <c r="A702" s="37"/>
      <c r="B702" s="38"/>
      <c r="C702" s="39"/>
      <c r="D702" s="197" t="s">
        <v>159</v>
      </c>
      <c r="E702" s="39"/>
      <c r="F702" s="198" t="s">
        <v>1065</v>
      </c>
      <c r="G702" s="39"/>
      <c r="H702" s="39"/>
      <c r="I702" s="199"/>
      <c r="J702" s="39"/>
      <c r="K702" s="39"/>
      <c r="L702" s="43"/>
      <c r="M702" s="200"/>
      <c r="N702" s="201"/>
      <c r="O702" s="83"/>
      <c r="P702" s="83"/>
      <c r="Q702" s="83"/>
      <c r="R702" s="83"/>
      <c r="S702" s="83"/>
      <c r="T702" s="84"/>
      <c r="U702" s="37"/>
      <c r="V702" s="37"/>
      <c r="W702" s="37"/>
      <c r="X702" s="37"/>
      <c r="Y702" s="37"/>
      <c r="Z702" s="37"/>
      <c r="AA702" s="37"/>
      <c r="AB702" s="37"/>
      <c r="AC702" s="37"/>
      <c r="AD702" s="37"/>
      <c r="AE702" s="37"/>
      <c r="AT702" s="16" t="s">
        <v>159</v>
      </c>
      <c r="AU702" s="16" t="s">
        <v>71</v>
      </c>
    </row>
    <row r="703" s="2" customFormat="1" ht="37.8" customHeight="1">
      <c r="A703" s="37"/>
      <c r="B703" s="38"/>
      <c r="C703" s="184" t="s">
        <v>1709</v>
      </c>
      <c r="D703" s="184" t="s">
        <v>124</v>
      </c>
      <c r="E703" s="185" t="s">
        <v>1710</v>
      </c>
      <c r="F703" s="186" t="s">
        <v>1711</v>
      </c>
      <c r="G703" s="187" t="s">
        <v>134</v>
      </c>
      <c r="H703" s="188">
        <v>6</v>
      </c>
      <c r="I703" s="189"/>
      <c r="J703" s="190">
        <f>ROUND(I703*H703,2)</f>
        <v>0</v>
      </c>
      <c r="K703" s="186" t="s">
        <v>128</v>
      </c>
      <c r="L703" s="43"/>
      <c r="M703" s="191" t="s">
        <v>19</v>
      </c>
      <c r="N703" s="192" t="s">
        <v>42</v>
      </c>
      <c r="O703" s="83"/>
      <c r="P703" s="193">
        <f>O703*H703</f>
        <v>0</v>
      </c>
      <c r="Q703" s="193">
        <v>0</v>
      </c>
      <c r="R703" s="193">
        <f>Q703*H703</f>
        <v>0</v>
      </c>
      <c r="S703" s="193">
        <v>0</v>
      </c>
      <c r="T703" s="194">
        <f>S703*H703</f>
        <v>0</v>
      </c>
      <c r="U703" s="37"/>
      <c r="V703" s="37"/>
      <c r="W703" s="37"/>
      <c r="X703" s="37"/>
      <c r="Y703" s="37"/>
      <c r="Z703" s="37"/>
      <c r="AA703" s="37"/>
      <c r="AB703" s="37"/>
      <c r="AC703" s="37"/>
      <c r="AD703" s="37"/>
      <c r="AE703" s="37"/>
      <c r="AR703" s="195" t="s">
        <v>129</v>
      </c>
      <c r="AT703" s="195" t="s">
        <v>124</v>
      </c>
      <c r="AU703" s="195" t="s">
        <v>71</v>
      </c>
      <c r="AY703" s="16" t="s">
        <v>130</v>
      </c>
      <c r="BE703" s="196">
        <f>IF(N703="základní",J703,0)</f>
        <v>0</v>
      </c>
      <c r="BF703" s="196">
        <f>IF(N703="snížená",J703,0)</f>
        <v>0</v>
      </c>
      <c r="BG703" s="196">
        <f>IF(N703="zákl. přenesená",J703,0)</f>
        <v>0</v>
      </c>
      <c r="BH703" s="196">
        <f>IF(N703="sníž. přenesená",J703,0)</f>
        <v>0</v>
      </c>
      <c r="BI703" s="196">
        <f>IF(N703="nulová",J703,0)</f>
        <v>0</v>
      </c>
      <c r="BJ703" s="16" t="s">
        <v>14</v>
      </c>
      <c r="BK703" s="196">
        <f>ROUND(I703*H703,2)</f>
        <v>0</v>
      </c>
      <c r="BL703" s="16" t="s">
        <v>129</v>
      </c>
      <c r="BM703" s="195" t="s">
        <v>1712</v>
      </c>
    </row>
    <row r="704" s="2" customFormat="1">
      <c r="A704" s="37"/>
      <c r="B704" s="38"/>
      <c r="C704" s="39"/>
      <c r="D704" s="197" t="s">
        <v>159</v>
      </c>
      <c r="E704" s="39"/>
      <c r="F704" s="198" t="s">
        <v>1065</v>
      </c>
      <c r="G704" s="39"/>
      <c r="H704" s="39"/>
      <c r="I704" s="199"/>
      <c r="J704" s="39"/>
      <c r="K704" s="39"/>
      <c r="L704" s="43"/>
      <c r="M704" s="200"/>
      <c r="N704" s="201"/>
      <c r="O704" s="83"/>
      <c r="P704" s="83"/>
      <c r="Q704" s="83"/>
      <c r="R704" s="83"/>
      <c r="S704" s="83"/>
      <c r="T704" s="84"/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T704" s="16" t="s">
        <v>159</v>
      </c>
      <c r="AU704" s="16" t="s">
        <v>71</v>
      </c>
    </row>
    <row r="705" s="2" customFormat="1" ht="37.8" customHeight="1">
      <c r="A705" s="37"/>
      <c r="B705" s="38"/>
      <c r="C705" s="184" t="s">
        <v>1713</v>
      </c>
      <c r="D705" s="184" t="s">
        <v>124</v>
      </c>
      <c r="E705" s="185" t="s">
        <v>1714</v>
      </c>
      <c r="F705" s="186" t="s">
        <v>1715</v>
      </c>
      <c r="G705" s="187" t="s">
        <v>134</v>
      </c>
      <c r="H705" s="188">
        <v>6</v>
      </c>
      <c r="I705" s="189"/>
      <c r="J705" s="190">
        <f>ROUND(I705*H705,2)</f>
        <v>0</v>
      </c>
      <c r="K705" s="186" t="s">
        <v>128</v>
      </c>
      <c r="L705" s="43"/>
      <c r="M705" s="191" t="s">
        <v>19</v>
      </c>
      <c r="N705" s="192" t="s">
        <v>42</v>
      </c>
      <c r="O705" s="83"/>
      <c r="P705" s="193">
        <f>O705*H705</f>
        <v>0</v>
      </c>
      <c r="Q705" s="193">
        <v>0</v>
      </c>
      <c r="R705" s="193">
        <f>Q705*H705</f>
        <v>0</v>
      </c>
      <c r="S705" s="193">
        <v>0</v>
      </c>
      <c r="T705" s="194">
        <f>S705*H705</f>
        <v>0</v>
      </c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R705" s="195" t="s">
        <v>129</v>
      </c>
      <c r="AT705" s="195" t="s">
        <v>124</v>
      </c>
      <c r="AU705" s="195" t="s">
        <v>71</v>
      </c>
      <c r="AY705" s="16" t="s">
        <v>130</v>
      </c>
      <c r="BE705" s="196">
        <f>IF(N705="základní",J705,0)</f>
        <v>0</v>
      </c>
      <c r="BF705" s="196">
        <f>IF(N705="snížená",J705,0)</f>
        <v>0</v>
      </c>
      <c r="BG705" s="196">
        <f>IF(N705="zákl. přenesená",J705,0)</f>
        <v>0</v>
      </c>
      <c r="BH705" s="196">
        <f>IF(N705="sníž. přenesená",J705,0)</f>
        <v>0</v>
      </c>
      <c r="BI705" s="196">
        <f>IF(N705="nulová",J705,0)</f>
        <v>0</v>
      </c>
      <c r="BJ705" s="16" t="s">
        <v>14</v>
      </c>
      <c r="BK705" s="196">
        <f>ROUND(I705*H705,2)</f>
        <v>0</v>
      </c>
      <c r="BL705" s="16" t="s">
        <v>129</v>
      </c>
      <c r="BM705" s="195" t="s">
        <v>1716</v>
      </c>
    </row>
    <row r="706" s="2" customFormat="1">
      <c r="A706" s="37"/>
      <c r="B706" s="38"/>
      <c r="C706" s="39"/>
      <c r="D706" s="197" t="s">
        <v>159</v>
      </c>
      <c r="E706" s="39"/>
      <c r="F706" s="198" t="s">
        <v>1065</v>
      </c>
      <c r="G706" s="39"/>
      <c r="H706" s="39"/>
      <c r="I706" s="199"/>
      <c r="J706" s="39"/>
      <c r="K706" s="39"/>
      <c r="L706" s="43"/>
      <c r="M706" s="200"/>
      <c r="N706" s="201"/>
      <c r="O706" s="83"/>
      <c r="P706" s="83"/>
      <c r="Q706" s="83"/>
      <c r="R706" s="83"/>
      <c r="S706" s="83"/>
      <c r="T706" s="84"/>
      <c r="U706" s="37"/>
      <c r="V706" s="37"/>
      <c r="W706" s="37"/>
      <c r="X706" s="37"/>
      <c r="Y706" s="37"/>
      <c r="Z706" s="37"/>
      <c r="AA706" s="37"/>
      <c r="AB706" s="37"/>
      <c r="AC706" s="37"/>
      <c r="AD706" s="37"/>
      <c r="AE706" s="37"/>
      <c r="AT706" s="16" t="s">
        <v>159</v>
      </c>
      <c r="AU706" s="16" t="s">
        <v>71</v>
      </c>
    </row>
    <row r="707" s="2" customFormat="1" ht="37.8" customHeight="1">
      <c r="A707" s="37"/>
      <c r="B707" s="38"/>
      <c r="C707" s="184" t="s">
        <v>1717</v>
      </c>
      <c r="D707" s="184" t="s">
        <v>124</v>
      </c>
      <c r="E707" s="185" t="s">
        <v>1718</v>
      </c>
      <c r="F707" s="186" t="s">
        <v>1719</v>
      </c>
      <c r="G707" s="187" t="s">
        <v>134</v>
      </c>
      <c r="H707" s="188">
        <v>6</v>
      </c>
      <c r="I707" s="189"/>
      <c r="J707" s="190">
        <f>ROUND(I707*H707,2)</f>
        <v>0</v>
      </c>
      <c r="K707" s="186" t="s">
        <v>128</v>
      </c>
      <c r="L707" s="43"/>
      <c r="M707" s="191" t="s">
        <v>19</v>
      </c>
      <c r="N707" s="192" t="s">
        <v>42</v>
      </c>
      <c r="O707" s="83"/>
      <c r="P707" s="193">
        <f>O707*H707</f>
        <v>0</v>
      </c>
      <c r="Q707" s="193">
        <v>0</v>
      </c>
      <c r="R707" s="193">
        <f>Q707*H707</f>
        <v>0</v>
      </c>
      <c r="S707" s="193">
        <v>0</v>
      </c>
      <c r="T707" s="194">
        <f>S707*H707</f>
        <v>0</v>
      </c>
      <c r="U707" s="37"/>
      <c r="V707" s="37"/>
      <c r="W707" s="37"/>
      <c r="X707" s="37"/>
      <c r="Y707" s="37"/>
      <c r="Z707" s="37"/>
      <c r="AA707" s="37"/>
      <c r="AB707" s="37"/>
      <c r="AC707" s="37"/>
      <c r="AD707" s="37"/>
      <c r="AE707" s="37"/>
      <c r="AR707" s="195" t="s">
        <v>129</v>
      </c>
      <c r="AT707" s="195" t="s">
        <v>124</v>
      </c>
      <c r="AU707" s="195" t="s">
        <v>71</v>
      </c>
      <c r="AY707" s="16" t="s">
        <v>130</v>
      </c>
      <c r="BE707" s="196">
        <f>IF(N707="základní",J707,0)</f>
        <v>0</v>
      </c>
      <c r="BF707" s="196">
        <f>IF(N707="snížená",J707,0)</f>
        <v>0</v>
      </c>
      <c r="BG707" s="196">
        <f>IF(N707="zákl. přenesená",J707,0)</f>
        <v>0</v>
      </c>
      <c r="BH707" s="196">
        <f>IF(N707="sníž. přenesená",J707,0)</f>
        <v>0</v>
      </c>
      <c r="BI707" s="196">
        <f>IF(N707="nulová",J707,0)</f>
        <v>0</v>
      </c>
      <c r="BJ707" s="16" t="s">
        <v>14</v>
      </c>
      <c r="BK707" s="196">
        <f>ROUND(I707*H707,2)</f>
        <v>0</v>
      </c>
      <c r="BL707" s="16" t="s">
        <v>129</v>
      </c>
      <c r="BM707" s="195" t="s">
        <v>1720</v>
      </c>
    </row>
    <row r="708" s="2" customFormat="1">
      <c r="A708" s="37"/>
      <c r="B708" s="38"/>
      <c r="C708" s="39"/>
      <c r="D708" s="197" t="s">
        <v>159</v>
      </c>
      <c r="E708" s="39"/>
      <c r="F708" s="198" t="s">
        <v>1065</v>
      </c>
      <c r="G708" s="39"/>
      <c r="H708" s="39"/>
      <c r="I708" s="199"/>
      <c r="J708" s="39"/>
      <c r="K708" s="39"/>
      <c r="L708" s="43"/>
      <c r="M708" s="200"/>
      <c r="N708" s="201"/>
      <c r="O708" s="83"/>
      <c r="P708" s="83"/>
      <c r="Q708" s="83"/>
      <c r="R708" s="83"/>
      <c r="S708" s="83"/>
      <c r="T708" s="84"/>
      <c r="U708" s="37"/>
      <c r="V708" s="37"/>
      <c r="W708" s="37"/>
      <c r="X708" s="37"/>
      <c r="Y708" s="37"/>
      <c r="Z708" s="37"/>
      <c r="AA708" s="37"/>
      <c r="AB708" s="37"/>
      <c r="AC708" s="37"/>
      <c r="AD708" s="37"/>
      <c r="AE708" s="37"/>
      <c r="AT708" s="16" t="s">
        <v>159</v>
      </c>
      <c r="AU708" s="16" t="s">
        <v>71</v>
      </c>
    </row>
    <row r="709" s="2" customFormat="1" ht="49.05" customHeight="1">
      <c r="A709" s="37"/>
      <c r="B709" s="38"/>
      <c r="C709" s="184" t="s">
        <v>1721</v>
      </c>
      <c r="D709" s="184" t="s">
        <v>124</v>
      </c>
      <c r="E709" s="185" t="s">
        <v>1722</v>
      </c>
      <c r="F709" s="186" t="s">
        <v>1723</v>
      </c>
      <c r="G709" s="187" t="s">
        <v>134</v>
      </c>
      <c r="H709" s="188">
        <v>6</v>
      </c>
      <c r="I709" s="189"/>
      <c r="J709" s="190">
        <f>ROUND(I709*H709,2)</f>
        <v>0</v>
      </c>
      <c r="K709" s="186" t="s">
        <v>128</v>
      </c>
      <c r="L709" s="43"/>
      <c r="M709" s="191" t="s">
        <v>19</v>
      </c>
      <c r="N709" s="192" t="s">
        <v>42</v>
      </c>
      <c r="O709" s="83"/>
      <c r="P709" s="193">
        <f>O709*H709</f>
        <v>0</v>
      </c>
      <c r="Q709" s="193">
        <v>0</v>
      </c>
      <c r="R709" s="193">
        <f>Q709*H709</f>
        <v>0</v>
      </c>
      <c r="S709" s="193">
        <v>0</v>
      </c>
      <c r="T709" s="194">
        <f>S709*H709</f>
        <v>0</v>
      </c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R709" s="195" t="s">
        <v>129</v>
      </c>
      <c r="AT709" s="195" t="s">
        <v>124</v>
      </c>
      <c r="AU709" s="195" t="s">
        <v>71</v>
      </c>
      <c r="AY709" s="16" t="s">
        <v>130</v>
      </c>
      <c r="BE709" s="196">
        <f>IF(N709="základní",J709,0)</f>
        <v>0</v>
      </c>
      <c r="BF709" s="196">
        <f>IF(N709="snížená",J709,0)</f>
        <v>0</v>
      </c>
      <c r="BG709" s="196">
        <f>IF(N709="zákl. přenesená",J709,0)</f>
        <v>0</v>
      </c>
      <c r="BH709" s="196">
        <f>IF(N709="sníž. přenesená",J709,0)</f>
        <v>0</v>
      </c>
      <c r="BI709" s="196">
        <f>IF(N709="nulová",J709,0)</f>
        <v>0</v>
      </c>
      <c r="BJ709" s="16" t="s">
        <v>14</v>
      </c>
      <c r="BK709" s="196">
        <f>ROUND(I709*H709,2)</f>
        <v>0</v>
      </c>
      <c r="BL709" s="16" t="s">
        <v>129</v>
      </c>
      <c r="BM709" s="195" t="s">
        <v>1724</v>
      </c>
    </row>
    <row r="710" s="2" customFormat="1">
      <c r="A710" s="37"/>
      <c r="B710" s="38"/>
      <c r="C710" s="39"/>
      <c r="D710" s="197" t="s">
        <v>159</v>
      </c>
      <c r="E710" s="39"/>
      <c r="F710" s="198" t="s">
        <v>1725</v>
      </c>
      <c r="G710" s="39"/>
      <c r="H710" s="39"/>
      <c r="I710" s="199"/>
      <c r="J710" s="39"/>
      <c r="K710" s="39"/>
      <c r="L710" s="43"/>
      <c r="M710" s="200"/>
      <c r="N710" s="201"/>
      <c r="O710" s="83"/>
      <c r="P710" s="83"/>
      <c r="Q710" s="83"/>
      <c r="R710" s="83"/>
      <c r="S710" s="83"/>
      <c r="T710" s="84"/>
      <c r="U710" s="37"/>
      <c r="V710" s="37"/>
      <c r="W710" s="37"/>
      <c r="X710" s="37"/>
      <c r="Y710" s="37"/>
      <c r="Z710" s="37"/>
      <c r="AA710" s="37"/>
      <c r="AB710" s="37"/>
      <c r="AC710" s="37"/>
      <c r="AD710" s="37"/>
      <c r="AE710" s="37"/>
      <c r="AT710" s="16" t="s">
        <v>159</v>
      </c>
      <c r="AU710" s="16" t="s">
        <v>71</v>
      </c>
    </row>
    <row r="711" s="2" customFormat="1" ht="49.05" customHeight="1">
      <c r="A711" s="37"/>
      <c r="B711" s="38"/>
      <c r="C711" s="184" t="s">
        <v>1726</v>
      </c>
      <c r="D711" s="184" t="s">
        <v>124</v>
      </c>
      <c r="E711" s="185" t="s">
        <v>1727</v>
      </c>
      <c r="F711" s="186" t="s">
        <v>1728</v>
      </c>
      <c r="G711" s="187" t="s">
        <v>134</v>
      </c>
      <c r="H711" s="188">
        <v>6</v>
      </c>
      <c r="I711" s="189"/>
      <c r="J711" s="190">
        <f>ROUND(I711*H711,2)</f>
        <v>0</v>
      </c>
      <c r="K711" s="186" t="s">
        <v>128</v>
      </c>
      <c r="L711" s="43"/>
      <c r="M711" s="191" t="s">
        <v>19</v>
      </c>
      <c r="N711" s="192" t="s">
        <v>42</v>
      </c>
      <c r="O711" s="83"/>
      <c r="P711" s="193">
        <f>O711*H711</f>
        <v>0</v>
      </c>
      <c r="Q711" s="193">
        <v>0</v>
      </c>
      <c r="R711" s="193">
        <f>Q711*H711</f>
        <v>0</v>
      </c>
      <c r="S711" s="193">
        <v>0</v>
      </c>
      <c r="T711" s="194">
        <f>S711*H711</f>
        <v>0</v>
      </c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R711" s="195" t="s">
        <v>129</v>
      </c>
      <c r="AT711" s="195" t="s">
        <v>124</v>
      </c>
      <c r="AU711" s="195" t="s">
        <v>71</v>
      </c>
      <c r="AY711" s="16" t="s">
        <v>130</v>
      </c>
      <c r="BE711" s="196">
        <f>IF(N711="základní",J711,0)</f>
        <v>0</v>
      </c>
      <c r="BF711" s="196">
        <f>IF(N711="snížená",J711,0)</f>
        <v>0</v>
      </c>
      <c r="BG711" s="196">
        <f>IF(N711="zákl. přenesená",J711,0)</f>
        <v>0</v>
      </c>
      <c r="BH711" s="196">
        <f>IF(N711="sníž. přenesená",J711,0)</f>
        <v>0</v>
      </c>
      <c r="BI711" s="196">
        <f>IF(N711="nulová",J711,0)</f>
        <v>0</v>
      </c>
      <c r="BJ711" s="16" t="s">
        <v>14</v>
      </c>
      <c r="BK711" s="196">
        <f>ROUND(I711*H711,2)</f>
        <v>0</v>
      </c>
      <c r="BL711" s="16" t="s">
        <v>129</v>
      </c>
      <c r="BM711" s="195" t="s">
        <v>1729</v>
      </c>
    </row>
    <row r="712" s="2" customFormat="1">
      <c r="A712" s="37"/>
      <c r="B712" s="38"/>
      <c r="C712" s="39"/>
      <c r="D712" s="197" t="s">
        <v>159</v>
      </c>
      <c r="E712" s="39"/>
      <c r="F712" s="198" t="s">
        <v>1725</v>
      </c>
      <c r="G712" s="39"/>
      <c r="H712" s="39"/>
      <c r="I712" s="199"/>
      <c r="J712" s="39"/>
      <c r="K712" s="39"/>
      <c r="L712" s="43"/>
      <c r="M712" s="200"/>
      <c r="N712" s="201"/>
      <c r="O712" s="83"/>
      <c r="P712" s="83"/>
      <c r="Q712" s="83"/>
      <c r="R712" s="83"/>
      <c r="S712" s="83"/>
      <c r="T712" s="84"/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T712" s="16" t="s">
        <v>159</v>
      </c>
      <c r="AU712" s="16" t="s">
        <v>71</v>
      </c>
    </row>
    <row r="713" s="2" customFormat="1" ht="49.05" customHeight="1">
      <c r="A713" s="37"/>
      <c r="B713" s="38"/>
      <c r="C713" s="184" t="s">
        <v>1730</v>
      </c>
      <c r="D713" s="184" t="s">
        <v>124</v>
      </c>
      <c r="E713" s="185" t="s">
        <v>1731</v>
      </c>
      <c r="F713" s="186" t="s">
        <v>1732</v>
      </c>
      <c r="G713" s="187" t="s">
        <v>134</v>
      </c>
      <c r="H713" s="188">
        <v>6</v>
      </c>
      <c r="I713" s="189"/>
      <c r="J713" s="190">
        <f>ROUND(I713*H713,2)</f>
        <v>0</v>
      </c>
      <c r="K713" s="186" t="s">
        <v>128</v>
      </c>
      <c r="L713" s="43"/>
      <c r="M713" s="191" t="s">
        <v>19</v>
      </c>
      <c r="N713" s="192" t="s">
        <v>42</v>
      </c>
      <c r="O713" s="83"/>
      <c r="P713" s="193">
        <f>O713*H713</f>
        <v>0</v>
      </c>
      <c r="Q713" s="193">
        <v>0</v>
      </c>
      <c r="R713" s="193">
        <f>Q713*H713</f>
        <v>0</v>
      </c>
      <c r="S713" s="193">
        <v>0</v>
      </c>
      <c r="T713" s="194">
        <f>S713*H713</f>
        <v>0</v>
      </c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R713" s="195" t="s">
        <v>129</v>
      </c>
      <c r="AT713" s="195" t="s">
        <v>124</v>
      </c>
      <c r="AU713" s="195" t="s">
        <v>71</v>
      </c>
      <c r="AY713" s="16" t="s">
        <v>130</v>
      </c>
      <c r="BE713" s="196">
        <f>IF(N713="základní",J713,0)</f>
        <v>0</v>
      </c>
      <c r="BF713" s="196">
        <f>IF(N713="snížená",J713,0)</f>
        <v>0</v>
      </c>
      <c r="BG713" s="196">
        <f>IF(N713="zákl. přenesená",J713,0)</f>
        <v>0</v>
      </c>
      <c r="BH713" s="196">
        <f>IF(N713="sníž. přenesená",J713,0)</f>
        <v>0</v>
      </c>
      <c r="BI713" s="196">
        <f>IF(N713="nulová",J713,0)</f>
        <v>0</v>
      </c>
      <c r="BJ713" s="16" t="s">
        <v>14</v>
      </c>
      <c r="BK713" s="196">
        <f>ROUND(I713*H713,2)</f>
        <v>0</v>
      </c>
      <c r="BL713" s="16" t="s">
        <v>129</v>
      </c>
      <c r="BM713" s="195" t="s">
        <v>1733</v>
      </c>
    </row>
    <row r="714" s="2" customFormat="1">
      <c r="A714" s="37"/>
      <c r="B714" s="38"/>
      <c r="C714" s="39"/>
      <c r="D714" s="197" t="s">
        <v>159</v>
      </c>
      <c r="E714" s="39"/>
      <c r="F714" s="198" t="s">
        <v>1725</v>
      </c>
      <c r="G714" s="39"/>
      <c r="H714" s="39"/>
      <c r="I714" s="199"/>
      <c r="J714" s="39"/>
      <c r="K714" s="39"/>
      <c r="L714" s="43"/>
      <c r="M714" s="200"/>
      <c r="N714" s="201"/>
      <c r="O714" s="83"/>
      <c r="P714" s="83"/>
      <c r="Q714" s="83"/>
      <c r="R714" s="83"/>
      <c r="S714" s="83"/>
      <c r="T714" s="84"/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T714" s="16" t="s">
        <v>159</v>
      </c>
      <c r="AU714" s="16" t="s">
        <v>71</v>
      </c>
    </row>
    <row r="715" s="2" customFormat="1" ht="123" customHeight="1">
      <c r="A715" s="37"/>
      <c r="B715" s="38"/>
      <c r="C715" s="184" t="s">
        <v>1734</v>
      </c>
      <c r="D715" s="184" t="s">
        <v>124</v>
      </c>
      <c r="E715" s="185" t="s">
        <v>1735</v>
      </c>
      <c r="F715" s="186" t="s">
        <v>1736</v>
      </c>
      <c r="G715" s="187" t="s">
        <v>134</v>
      </c>
      <c r="H715" s="188">
        <v>6</v>
      </c>
      <c r="I715" s="189"/>
      <c r="J715" s="190">
        <f>ROUND(I715*H715,2)</f>
        <v>0</v>
      </c>
      <c r="K715" s="186" t="s">
        <v>128</v>
      </c>
      <c r="L715" s="43"/>
      <c r="M715" s="191" t="s">
        <v>19</v>
      </c>
      <c r="N715" s="192" t="s">
        <v>42</v>
      </c>
      <c r="O715" s="83"/>
      <c r="P715" s="193">
        <f>O715*H715</f>
        <v>0</v>
      </c>
      <c r="Q715" s="193">
        <v>0</v>
      </c>
      <c r="R715" s="193">
        <f>Q715*H715</f>
        <v>0</v>
      </c>
      <c r="S715" s="193">
        <v>0</v>
      </c>
      <c r="T715" s="194">
        <f>S715*H715</f>
        <v>0</v>
      </c>
      <c r="U715" s="37"/>
      <c r="V715" s="37"/>
      <c r="W715" s="37"/>
      <c r="X715" s="37"/>
      <c r="Y715" s="37"/>
      <c r="Z715" s="37"/>
      <c r="AA715" s="37"/>
      <c r="AB715" s="37"/>
      <c r="AC715" s="37"/>
      <c r="AD715" s="37"/>
      <c r="AE715" s="37"/>
      <c r="AR715" s="195" t="s">
        <v>129</v>
      </c>
      <c r="AT715" s="195" t="s">
        <v>124</v>
      </c>
      <c r="AU715" s="195" t="s">
        <v>71</v>
      </c>
      <c r="AY715" s="16" t="s">
        <v>130</v>
      </c>
      <c r="BE715" s="196">
        <f>IF(N715="základní",J715,0)</f>
        <v>0</v>
      </c>
      <c r="BF715" s="196">
        <f>IF(N715="snížená",J715,0)</f>
        <v>0</v>
      </c>
      <c r="BG715" s="196">
        <f>IF(N715="zákl. přenesená",J715,0)</f>
        <v>0</v>
      </c>
      <c r="BH715" s="196">
        <f>IF(N715="sníž. přenesená",J715,0)</f>
        <v>0</v>
      </c>
      <c r="BI715" s="196">
        <f>IF(N715="nulová",J715,0)</f>
        <v>0</v>
      </c>
      <c r="BJ715" s="16" t="s">
        <v>14</v>
      </c>
      <c r="BK715" s="196">
        <f>ROUND(I715*H715,2)</f>
        <v>0</v>
      </c>
      <c r="BL715" s="16" t="s">
        <v>129</v>
      </c>
      <c r="BM715" s="195" t="s">
        <v>1737</v>
      </c>
    </row>
    <row r="716" s="2" customFormat="1">
      <c r="A716" s="37"/>
      <c r="B716" s="38"/>
      <c r="C716" s="39"/>
      <c r="D716" s="197" t="s">
        <v>159</v>
      </c>
      <c r="E716" s="39"/>
      <c r="F716" s="198" t="s">
        <v>1738</v>
      </c>
      <c r="G716" s="39"/>
      <c r="H716" s="39"/>
      <c r="I716" s="199"/>
      <c r="J716" s="39"/>
      <c r="K716" s="39"/>
      <c r="L716" s="43"/>
      <c r="M716" s="200"/>
      <c r="N716" s="201"/>
      <c r="O716" s="83"/>
      <c r="P716" s="83"/>
      <c r="Q716" s="83"/>
      <c r="R716" s="83"/>
      <c r="S716" s="83"/>
      <c r="T716" s="84"/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T716" s="16" t="s">
        <v>159</v>
      </c>
      <c r="AU716" s="16" t="s">
        <v>71</v>
      </c>
    </row>
    <row r="717" s="2" customFormat="1" ht="123" customHeight="1">
      <c r="A717" s="37"/>
      <c r="B717" s="38"/>
      <c r="C717" s="184" t="s">
        <v>1739</v>
      </c>
      <c r="D717" s="184" t="s">
        <v>124</v>
      </c>
      <c r="E717" s="185" t="s">
        <v>1740</v>
      </c>
      <c r="F717" s="186" t="s">
        <v>1741</v>
      </c>
      <c r="G717" s="187" t="s">
        <v>134</v>
      </c>
      <c r="H717" s="188">
        <v>6</v>
      </c>
      <c r="I717" s="189"/>
      <c r="J717" s="190">
        <f>ROUND(I717*H717,2)</f>
        <v>0</v>
      </c>
      <c r="K717" s="186" t="s">
        <v>128</v>
      </c>
      <c r="L717" s="43"/>
      <c r="M717" s="191" t="s">
        <v>19</v>
      </c>
      <c r="N717" s="192" t="s">
        <v>42</v>
      </c>
      <c r="O717" s="83"/>
      <c r="P717" s="193">
        <f>O717*H717</f>
        <v>0</v>
      </c>
      <c r="Q717" s="193">
        <v>0</v>
      </c>
      <c r="R717" s="193">
        <f>Q717*H717</f>
        <v>0</v>
      </c>
      <c r="S717" s="193">
        <v>0</v>
      </c>
      <c r="T717" s="194">
        <f>S717*H717</f>
        <v>0</v>
      </c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R717" s="195" t="s">
        <v>129</v>
      </c>
      <c r="AT717" s="195" t="s">
        <v>124</v>
      </c>
      <c r="AU717" s="195" t="s">
        <v>71</v>
      </c>
      <c r="AY717" s="16" t="s">
        <v>130</v>
      </c>
      <c r="BE717" s="196">
        <f>IF(N717="základní",J717,0)</f>
        <v>0</v>
      </c>
      <c r="BF717" s="196">
        <f>IF(N717="snížená",J717,0)</f>
        <v>0</v>
      </c>
      <c r="BG717" s="196">
        <f>IF(N717="zákl. přenesená",J717,0)</f>
        <v>0</v>
      </c>
      <c r="BH717" s="196">
        <f>IF(N717="sníž. přenesená",J717,0)</f>
        <v>0</v>
      </c>
      <c r="BI717" s="196">
        <f>IF(N717="nulová",J717,0)</f>
        <v>0</v>
      </c>
      <c r="BJ717" s="16" t="s">
        <v>14</v>
      </c>
      <c r="BK717" s="196">
        <f>ROUND(I717*H717,2)</f>
        <v>0</v>
      </c>
      <c r="BL717" s="16" t="s">
        <v>129</v>
      </c>
      <c r="BM717" s="195" t="s">
        <v>1742</v>
      </c>
    </row>
    <row r="718" s="2" customFormat="1">
      <c r="A718" s="37"/>
      <c r="B718" s="38"/>
      <c r="C718" s="39"/>
      <c r="D718" s="197" t="s">
        <v>159</v>
      </c>
      <c r="E718" s="39"/>
      <c r="F718" s="198" t="s">
        <v>1738</v>
      </c>
      <c r="G718" s="39"/>
      <c r="H718" s="39"/>
      <c r="I718" s="199"/>
      <c r="J718" s="39"/>
      <c r="K718" s="39"/>
      <c r="L718" s="43"/>
      <c r="M718" s="200"/>
      <c r="N718" s="201"/>
      <c r="O718" s="83"/>
      <c r="P718" s="83"/>
      <c r="Q718" s="83"/>
      <c r="R718" s="83"/>
      <c r="S718" s="83"/>
      <c r="T718" s="84"/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T718" s="16" t="s">
        <v>159</v>
      </c>
      <c r="AU718" s="16" t="s">
        <v>71</v>
      </c>
    </row>
    <row r="719" s="2" customFormat="1" ht="123" customHeight="1">
      <c r="A719" s="37"/>
      <c r="B719" s="38"/>
      <c r="C719" s="184" t="s">
        <v>1743</v>
      </c>
      <c r="D719" s="184" t="s">
        <v>124</v>
      </c>
      <c r="E719" s="185" t="s">
        <v>1744</v>
      </c>
      <c r="F719" s="186" t="s">
        <v>1745</v>
      </c>
      <c r="G719" s="187" t="s">
        <v>134</v>
      </c>
      <c r="H719" s="188">
        <v>6</v>
      </c>
      <c r="I719" s="189"/>
      <c r="J719" s="190">
        <f>ROUND(I719*H719,2)</f>
        <v>0</v>
      </c>
      <c r="K719" s="186" t="s">
        <v>128</v>
      </c>
      <c r="L719" s="43"/>
      <c r="M719" s="191" t="s">
        <v>19</v>
      </c>
      <c r="N719" s="192" t="s">
        <v>42</v>
      </c>
      <c r="O719" s="83"/>
      <c r="P719" s="193">
        <f>O719*H719</f>
        <v>0</v>
      </c>
      <c r="Q719" s="193">
        <v>0</v>
      </c>
      <c r="R719" s="193">
        <f>Q719*H719</f>
        <v>0</v>
      </c>
      <c r="S719" s="193">
        <v>0</v>
      </c>
      <c r="T719" s="194">
        <f>S719*H719</f>
        <v>0</v>
      </c>
      <c r="U719" s="37"/>
      <c r="V719" s="37"/>
      <c r="W719" s="37"/>
      <c r="X719" s="37"/>
      <c r="Y719" s="37"/>
      <c r="Z719" s="37"/>
      <c r="AA719" s="37"/>
      <c r="AB719" s="37"/>
      <c r="AC719" s="37"/>
      <c r="AD719" s="37"/>
      <c r="AE719" s="37"/>
      <c r="AR719" s="195" t="s">
        <v>129</v>
      </c>
      <c r="AT719" s="195" t="s">
        <v>124</v>
      </c>
      <c r="AU719" s="195" t="s">
        <v>71</v>
      </c>
      <c r="AY719" s="16" t="s">
        <v>130</v>
      </c>
      <c r="BE719" s="196">
        <f>IF(N719="základní",J719,0)</f>
        <v>0</v>
      </c>
      <c r="BF719" s="196">
        <f>IF(N719="snížená",J719,0)</f>
        <v>0</v>
      </c>
      <c r="BG719" s="196">
        <f>IF(N719="zákl. přenesená",J719,0)</f>
        <v>0</v>
      </c>
      <c r="BH719" s="196">
        <f>IF(N719="sníž. přenesená",J719,0)</f>
        <v>0</v>
      </c>
      <c r="BI719" s="196">
        <f>IF(N719="nulová",J719,0)</f>
        <v>0</v>
      </c>
      <c r="BJ719" s="16" t="s">
        <v>14</v>
      </c>
      <c r="BK719" s="196">
        <f>ROUND(I719*H719,2)</f>
        <v>0</v>
      </c>
      <c r="BL719" s="16" t="s">
        <v>129</v>
      </c>
      <c r="BM719" s="195" t="s">
        <v>1746</v>
      </c>
    </row>
    <row r="720" s="2" customFormat="1">
      <c r="A720" s="37"/>
      <c r="B720" s="38"/>
      <c r="C720" s="39"/>
      <c r="D720" s="197" t="s">
        <v>159</v>
      </c>
      <c r="E720" s="39"/>
      <c r="F720" s="198" t="s">
        <v>1738</v>
      </c>
      <c r="G720" s="39"/>
      <c r="H720" s="39"/>
      <c r="I720" s="199"/>
      <c r="J720" s="39"/>
      <c r="K720" s="39"/>
      <c r="L720" s="43"/>
      <c r="M720" s="200"/>
      <c r="N720" s="201"/>
      <c r="O720" s="83"/>
      <c r="P720" s="83"/>
      <c r="Q720" s="83"/>
      <c r="R720" s="83"/>
      <c r="S720" s="83"/>
      <c r="T720" s="84"/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T720" s="16" t="s">
        <v>159</v>
      </c>
      <c r="AU720" s="16" t="s">
        <v>71</v>
      </c>
    </row>
    <row r="721" s="2" customFormat="1" ht="123" customHeight="1">
      <c r="A721" s="37"/>
      <c r="B721" s="38"/>
      <c r="C721" s="184" t="s">
        <v>1747</v>
      </c>
      <c r="D721" s="184" t="s">
        <v>124</v>
      </c>
      <c r="E721" s="185" t="s">
        <v>1748</v>
      </c>
      <c r="F721" s="186" t="s">
        <v>1749</v>
      </c>
      <c r="G721" s="187" t="s">
        <v>134</v>
      </c>
      <c r="H721" s="188">
        <v>6</v>
      </c>
      <c r="I721" s="189"/>
      <c r="J721" s="190">
        <f>ROUND(I721*H721,2)</f>
        <v>0</v>
      </c>
      <c r="K721" s="186" t="s">
        <v>128</v>
      </c>
      <c r="L721" s="43"/>
      <c r="M721" s="191" t="s">
        <v>19</v>
      </c>
      <c r="N721" s="192" t="s">
        <v>42</v>
      </c>
      <c r="O721" s="83"/>
      <c r="P721" s="193">
        <f>O721*H721</f>
        <v>0</v>
      </c>
      <c r="Q721" s="193">
        <v>0</v>
      </c>
      <c r="R721" s="193">
        <f>Q721*H721</f>
        <v>0</v>
      </c>
      <c r="S721" s="193">
        <v>0</v>
      </c>
      <c r="T721" s="194">
        <f>S721*H721</f>
        <v>0</v>
      </c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R721" s="195" t="s">
        <v>129</v>
      </c>
      <c r="AT721" s="195" t="s">
        <v>124</v>
      </c>
      <c r="AU721" s="195" t="s">
        <v>71</v>
      </c>
      <c r="AY721" s="16" t="s">
        <v>130</v>
      </c>
      <c r="BE721" s="196">
        <f>IF(N721="základní",J721,0)</f>
        <v>0</v>
      </c>
      <c r="BF721" s="196">
        <f>IF(N721="snížená",J721,0)</f>
        <v>0</v>
      </c>
      <c r="BG721" s="196">
        <f>IF(N721="zákl. přenesená",J721,0)</f>
        <v>0</v>
      </c>
      <c r="BH721" s="196">
        <f>IF(N721="sníž. přenesená",J721,0)</f>
        <v>0</v>
      </c>
      <c r="BI721" s="196">
        <f>IF(N721="nulová",J721,0)</f>
        <v>0</v>
      </c>
      <c r="BJ721" s="16" t="s">
        <v>14</v>
      </c>
      <c r="BK721" s="196">
        <f>ROUND(I721*H721,2)</f>
        <v>0</v>
      </c>
      <c r="BL721" s="16" t="s">
        <v>129</v>
      </c>
      <c r="BM721" s="195" t="s">
        <v>1750</v>
      </c>
    </row>
    <row r="722" s="2" customFormat="1">
      <c r="A722" s="37"/>
      <c r="B722" s="38"/>
      <c r="C722" s="39"/>
      <c r="D722" s="197" t="s">
        <v>159</v>
      </c>
      <c r="E722" s="39"/>
      <c r="F722" s="198" t="s">
        <v>1738</v>
      </c>
      <c r="G722" s="39"/>
      <c r="H722" s="39"/>
      <c r="I722" s="199"/>
      <c r="J722" s="39"/>
      <c r="K722" s="39"/>
      <c r="L722" s="43"/>
      <c r="M722" s="200"/>
      <c r="N722" s="201"/>
      <c r="O722" s="83"/>
      <c r="P722" s="83"/>
      <c r="Q722" s="83"/>
      <c r="R722" s="83"/>
      <c r="S722" s="83"/>
      <c r="T722" s="84"/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T722" s="16" t="s">
        <v>159</v>
      </c>
      <c r="AU722" s="16" t="s">
        <v>71</v>
      </c>
    </row>
    <row r="723" s="2" customFormat="1" ht="24.15" customHeight="1">
      <c r="A723" s="37"/>
      <c r="B723" s="38"/>
      <c r="C723" s="184" t="s">
        <v>1751</v>
      </c>
      <c r="D723" s="184" t="s">
        <v>124</v>
      </c>
      <c r="E723" s="185" t="s">
        <v>1752</v>
      </c>
      <c r="F723" s="186" t="s">
        <v>1753</v>
      </c>
      <c r="G723" s="187" t="s">
        <v>134</v>
      </c>
      <c r="H723" s="188">
        <v>6</v>
      </c>
      <c r="I723" s="189"/>
      <c r="J723" s="190">
        <f>ROUND(I723*H723,2)</f>
        <v>0</v>
      </c>
      <c r="K723" s="186" t="s">
        <v>128</v>
      </c>
      <c r="L723" s="43"/>
      <c r="M723" s="191" t="s">
        <v>19</v>
      </c>
      <c r="N723" s="192" t="s">
        <v>42</v>
      </c>
      <c r="O723" s="83"/>
      <c r="P723" s="193">
        <f>O723*H723</f>
        <v>0</v>
      </c>
      <c r="Q723" s="193">
        <v>0</v>
      </c>
      <c r="R723" s="193">
        <f>Q723*H723</f>
        <v>0</v>
      </c>
      <c r="S723" s="193">
        <v>0</v>
      </c>
      <c r="T723" s="194">
        <f>S723*H723</f>
        <v>0</v>
      </c>
      <c r="U723" s="37"/>
      <c r="V723" s="37"/>
      <c r="W723" s="37"/>
      <c r="X723" s="37"/>
      <c r="Y723" s="37"/>
      <c r="Z723" s="37"/>
      <c r="AA723" s="37"/>
      <c r="AB723" s="37"/>
      <c r="AC723" s="37"/>
      <c r="AD723" s="37"/>
      <c r="AE723" s="37"/>
      <c r="AR723" s="195" t="s">
        <v>129</v>
      </c>
      <c r="AT723" s="195" t="s">
        <v>124</v>
      </c>
      <c r="AU723" s="195" t="s">
        <v>71</v>
      </c>
      <c r="AY723" s="16" t="s">
        <v>130</v>
      </c>
      <c r="BE723" s="196">
        <f>IF(N723="základní",J723,0)</f>
        <v>0</v>
      </c>
      <c r="BF723" s="196">
        <f>IF(N723="snížená",J723,0)</f>
        <v>0</v>
      </c>
      <c r="BG723" s="196">
        <f>IF(N723="zákl. přenesená",J723,0)</f>
        <v>0</v>
      </c>
      <c r="BH723" s="196">
        <f>IF(N723="sníž. přenesená",J723,0)</f>
        <v>0</v>
      </c>
      <c r="BI723" s="196">
        <f>IF(N723="nulová",J723,0)</f>
        <v>0</v>
      </c>
      <c r="BJ723" s="16" t="s">
        <v>14</v>
      </c>
      <c r="BK723" s="196">
        <f>ROUND(I723*H723,2)</f>
        <v>0</v>
      </c>
      <c r="BL723" s="16" t="s">
        <v>129</v>
      </c>
      <c r="BM723" s="195" t="s">
        <v>1754</v>
      </c>
    </row>
    <row r="724" s="2" customFormat="1">
      <c r="A724" s="37"/>
      <c r="B724" s="38"/>
      <c r="C724" s="39"/>
      <c r="D724" s="197" t="s">
        <v>159</v>
      </c>
      <c r="E724" s="39"/>
      <c r="F724" s="198" t="s">
        <v>1755</v>
      </c>
      <c r="G724" s="39"/>
      <c r="H724" s="39"/>
      <c r="I724" s="199"/>
      <c r="J724" s="39"/>
      <c r="K724" s="39"/>
      <c r="L724" s="43"/>
      <c r="M724" s="200"/>
      <c r="N724" s="201"/>
      <c r="O724" s="83"/>
      <c r="P724" s="83"/>
      <c r="Q724" s="83"/>
      <c r="R724" s="83"/>
      <c r="S724" s="83"/>
      <c r="T724" s="84"/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T724" s="16" t="s">
        <v>159</v>
      </c>
      <c r="AU724" s="16" t="s">
        <v>71</v>
      </c>
    </row>
    <row r="725" s="2" customFormat="1" ht="24.15" customHeight="1">
      <c r="A725" s="37"/>
      <c r="B725" s="38"/>
      <c r="C725" s="184" t="s">
        <v>1756</v>
      </c>
      <c r="D725" s="184" t="s">
        <v>124</v>
      </c>
      <c r="E725" s="185" t="s">
        <v>1757</v>
      </c>
      <c r="F725" s="186" t="s">
        <v>1758</v>
      </c>
      <c r="G725" s="187" t="s">
        <v>134</v>
      </c>
      <c r="H725" s="188">
        <v>6</v>
      </c>
      <c r="I725" s="189"/>
      <c r="J725" s="190">
        <f>ROUND(I725*H725,2)</f>
        <v>0</v>
      </c>
      <c r="K725" s="186" t="s">
        <v>128</v>
      </c>
      <c r="L725" s="43"/>
      <c r="M725" s="191" t="s">
        <v>19</v>
      </c>
      <c r="N725" s="192" t="s">
        <v>42</v>
      </c>
      <c r="O725" s="83"/>
      <c r="P725" s="193">
        <f>O725*H725</f>
        <v>0</v>
      </c>
      <c r="Q725" s="193">
        <v>0</v>
      </c>
      <c r="R725" s="193">
        <f>Q725*H725</f>
        <v>0</v>
      </c>
      <c r="S725" s="193">
        <v>0</v>
      </c>
      <c r="T725" s="194">
        <f>S725*H725</f>
        <v>0</v>
      </c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R725" s="195" t="s">
        <v>129</v>
      </c>
      <c r="AT725" s="195" t="s">
        <v>124</v>
      </c>
      <c r="AU725" s="195" t="s">
        <v>71</v>
      </c>
      <c r="AY725" s="16" t="s">
        <v>130</v>
      </c>
      <c r="BE725" s="196">
        <f>IF(N725="základní",J725,0)</f>
        <v>0</v>
      </c>
      <c r="BF725" s="196">
        <f>IF(N725="snížená",J725,0)</f>
        <v>0</v>
      </c>
      <c r="BG725" s="196">
        <f>IF(N725="zákl. přenesená",J725,0)</f>
        <v>0</v>
      </c>
      <c r="BH725" s="196">
        <f>IF(N725="sníž. přenesená",J725,0)</f>
        <v>0</v>
      </c>
      <c r="BI725" s="196">
        <f>IF(N725="nulová",J725,0)</f>
        <v>0</v>
      </c>
      <c r="BJ725" s="16" t="s">
        <v>14</v>
      </c>
      <c r="BK725" s="196">
        <f>ROUND(I725*H725,2)</f>
        <v>0</v>
      </c>
      <c r="BL725" s="16" t="s">
        <v>129</v>
      </c>
      <c r="BM725" s="195" t="s">
        <v>1759</v>
      </c>
    </row>
    <row r="726" s="2" customFormat="1">
      <c r="A726" s="37"/>
      <c r="B726" s="38"/>
      <c r="C726" s="39"/>
      <c r="D726" s="197" t="s">
        <v>159</v>
      </c>
      <c r="E726" s="39"/>
      <c r="F726" s="198" t="s">
        <v>1755</v>
      </c>
      <c r="G726" s="39"/>
      <c r="H726" s="39"/>
      <c r="I726" s="199"/>
      <c r="J726" s="39"/>
      <c r="K726" s="39"/>
      <c r="L726" s="43"/>
      <c r="M726" s="200"/>
      <c r="N726" s="201"/>
      <c r="O726" s="83"/>
      <c r="P726" s="83"/>
      <c r="Q726" s="83"/>
      <c r="R726" s="83"/>
      <c r="S726" s="83"/>
      <c r="T726" s="84"/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T726" s="16" t="s">
        <v>159</v>
      </c>
      <c r="AU726" s="16" t="s">
        <v>71</v>
      </c>
    </row>
    <row r="727" s="2" customFormat="1" ht="44.25" customHeight="1">
      <c r="A727" s="37"/>
      <c r="B727" s="38"/>
      <c r="C727" s="184" t="s">
        <v>1760</v>
      </c>
      <c r="D727" s="184" t="s">
        <v>124</v>
      </c>
      <c r="E727" s="185" t="s">
        <v>1761</v>
      </c>
      <c r="F727" s="186" t="s">
        <v>1762</v>
      </c>
      <c r="G727" s="187" t="s">
        <v>134</v>
      </c>
      <c r="H727" s="188">
        <v>6</v>
      </c>
      <c r="I727" s="189"/>
      <c r="J727" s="190">
        <f>ROUND(I727*H727,2)</f>
        <v>0</v>
      </c>
      <c r="K727" s="186" t="s">
        <v>128</v>
      </c>
      <c r="L727" s="43"/>
      <c r="M727" s="191" t="s">
        <v>19</v>
      </c>
      <c r="N727" s="192" t="s">
        <v>42</v>
      </c>
      <c r="O727" s="83"/>
      <c r="P727" s="193">
        <f>O727*H727</f>
        <v>0</v>
      </c>
      <c r="Q727" s="193">
        <v>0</v>
      </c>
      <c r="R727" s="193">
        <f>Q727*H727</f>
        <v>0</v>
      </c>
      <c r="S727" s="193">
        <v>0</v>
      </c>
      <c r="T727" s="194">
        <f>S727*H727</f>
        <v>0</v>
      </c>
      <c r="U727" s="37"/>
      <c r="V727" s="37"/>
      <c r="W727" s="37"/>
      <c r="X727" s="37"/>
      <c r="Y727" s="37"/>
      <c r="Z727" s="37"/>
      <c r="AA727" s="37"/>
      <c r="AB727" s="37"/>
      <c r="AC727" s="37"/>
      <c r="AD727" s="37"/>
      <c r="AE727" s="37"/>
      <c r="AR727" s="195" t="s">
        <v>129</v>
      </c>
      <c r="AT727" s="195" t="s">
        <v>124</v>
      </c>
      <c r="AU727" s="195" t="s">
        <v>71</v>
      </c>
      <c r="AY727" s="16" t="s">
        <v>130</v>
      </c>
      <c r="BE727" s="196">
        <f>IF(N727="základní",J727,0)</f>
        <v>0</v>
      </c>
      <c r="BF727" s="196">
        <f>IF(N727="snížená",J727,0)</f>
        <v>0</v>
      </c>
      <c r="BG727" s="196">
        <f>IF(N727="zákl. přenesená",J727,0)</f>
        <v>0</v>
      </c>
      <c r="BH727" s="196">
        <f>IF(N727="sníž. přenesená",J727,0)</f>
        <v>0</v>
      </c>
      <c r="BI727" s="196">
        <f>IF(N727="nulová",J727,0)</f>
        <v>0</v>
      </c>
      <c r="BJ727" s="16" t="s">
        <v>14</v>
      </c>
      <c r="BK727" s="196">
        <f>ROUND(I727*H727,2)</f>
        <v>0</v>
      </c>
      <c r="BL727" s="16" t="s">
        <v>129</v>
      </c>
      <c r="BM727" s="195" t="s">
        <v>1763</v>
      </c>
    </row>
    <row r="728" s="2" customFormat="1">
      <c r="A728" s="37"/>
      <c r="B728" s="38"/>
      <c r="C728" s="39"/>
      <c r="D728" s="197" t="s">
        <v>159</v>
      </c>
      <c r="E728" s="39"/>
      <c r="F728" s="198" t="s">
        <v>1755</v>
      </c>
      <c r="G728" s="39"/>
      <c r="H728" s="39"/>
      <c r="I728" s="199"/>
      <c r="J728" s="39"/>
      <c r="K728" s="39"/>
      <c r="L728" s="43"/>
      <c r="M728" s="200"/>
      <c r="N728" s="201"/>
      <c r="O728" s="83"/>
      <c r="P728" s="83"/>
      <c r="Q728" s="83"/>
      <c r="R728" s="83"/>
      <c r="S728" s="83"/>
      <c r="T728" s="84"/>
      <c r="U728" s="37"/>
      <c r="V728" s="37"/>
      <c r="W728" s="37"/>
      <c r="X728" s="37"/>
      <c r="Y728" s="37"/>
      <c r="Z728" s="37"/>
      <c r="AA728" s="37"/>
      <c r="AB728" s="37"/>
      <c r="AC728" s="37"/>
      <c r="AD728" s="37"/>
      <c r="AE728" s="37"/>
      <c r="AT728" s="16" t="s">
        <v>159</v>
      </c>
      <c r="AU728" s="16" t="s">
        <v>71</v>
      </c>
    </row>
    <row r="729" s="2" customFormat="1" ht="49.05" customHeight="1">
      <c r="A729" s="37"/>
      <c r="B729" s="38"/>
      <c r="C729" s="184" t="s">
        <v>1764</v>
      </c>
      <c r="D729" s="184" t="s">
        <v>124</v>
      </c>
      <c r="E729" s="185" t="s">
        <v>1765</v>
      </c>
      <c r="F729" s="186" t="s">
        <v>1766</v>
      </c>
      <c r="G729" s="187" t="s">
        <v>416</v>
      </c>
      <c r="H729" s="188">
        <v>6</v>
      </c>
      <c r="I729" s="189"/>
      <c r="J729" s="190">
        <f>ROUND(I729*H729,2)</f>
        <v>0</v>
      </c>
      <c r="K729" s="186" t="s">
        <v>128</v>
      </c>
      <c r="L729" s="43"/>
      <c r="M729" s="191" t="s">
        <v>19</v>
      </c>
      <c r="N729" s="192" t="s">
        <v>42</v>
      </c>
      <c r="O729" s="83"/>
      <c r="P729" s="193">
        <f>O729*H729</f>
        <v>0</v>
      </c>
      <c r="Q729" s="193">
        <v>0</v>
      </c>
      <c r="R729" s="193">
        <f>Q729*H729</f>
        <v>0</v>
      </c>
      <c r="S729" s="193">
        <v>0</v>
      </c>
      <c r="T729" s="194">
        <f>S729*H729</f>
        <v>0</v>
      </c>
      <c r="U729" s="37"/>
      <c r="V729" s="37"/>
      <c r="W729" s="37"/>
      <c r="X729" s="37"/>
      <c r="Y729" s="37"/>
      <c r="Z729" s="37"/>
      <c r="AA729" s="37"/>
      <c r="AB729" s="37"/>
      <c r="AC729" s="37"/>
      <c r="AD729" s="37"/>
      <c r="AE729" s="37"/>
      <c r="AR729" s="195" t="s">
        <v>129</v>
      </c>
      <c r="AT729" s="195" t="s">
        <v>124</v>
      </c>
      <c r="AU729" s="195" t="s">
        <v>71</v>
      </c>
      <c r="AY729" s="16" t="s">
        <v>130</v>
      </c>
      <c r="BE729" s="196">
        <f>IF(N729="základní",J729,0)</f>
        <v>0</v>
      </c>
      <c r="BF729" s="196">
        <f>IF(N729="snížená",J729,0)</f>
        <v>0</v>
      </c>
      <c r="BG729" s="196">
        <f>IF(N729="zákl. přenesená",J729,0)</f>
        <v>0</v>
      </c>
      <c r="BH729" s="196">
        <f>IF(N729="sníž. přenesená",J729,0)</f>
        <v>0</v>
      </c>
      <c r="BI729" s="196">
        <f>IF(N729="nulová",J729,0)</f>
        <v>0</v>
      </c>
      <c r="BJ729" s="16" t="s">
        <v>14</v>
      </c>
      <c r="BK729" s="196">
        <f>ROUND(I729*H729,2)</f>
        <v>0</v>
      </c>
      <c r="BL729" s="16" t="s">
        <v>129</v>
      </c>
      <c r="BM729" s="195" t="s">
        <v>1767</v>
      </c>
    </row>
    <row r="730" s="2" customFormat="1">
      <c r="A730" s="37"/>
      <c r="B730" s="38"/>
      <c r="C730" s="39"/>
      <c r="D730" s="197" t="s">
        <v>159</v>
      </c>
      <c r="E730" s="39"/>
      <c r="F730" s="198" t="s">
        <v>427</v>
      </c>
      <c r="G730" s="39"/>
      <c r="H730" s="39"/>
      <c r="I730" s="199"/>
      <c r="J730" s="39"/>
      <c r="K730" s="39"/>
      <c r="L730" s="43"/>
      <c r="M730" s="200"/>
      <c r="N730" s="201"/>
      <c r="O730" s="83"/>
      <c r="P730" s="83"/>
      <c r="Q730" s="83"/>
      <c r="R730" s="83"/>
      <c r="S730" s="83"/>
      <c r="T730" s="84"/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T730" s="16" t="s">
        <v>159</v>
      </c>
      <c r="AU730" s="16" t="s">
        <v>71</v>
      </c>
    </row>
    <row r="731" s="2" customFormat="1" ht="49.05" customHeight="1">
      <c r="A731" s="37"/>
      <c r="B731" s="38"/>
      <c r="C731" s="184" t="s">
        <v>1768</v>
      </c>
      <c r="D731" s="184" t="s">
        <v>124</v>
      </c>
      <c r="E731" s="185" t="s">
        <v>1769</v>
      </c>
      <c r="F731" s="186" t="s">
        <v>1770</v>
      </c>
      <c r="G731" s="187" t="s">
        <v>416</v>
      </c>
      <c r="H731" s="188">
        <v>100</v>
      </c>
      <c r="I731" s="189"/>
      <c r="J731" s="190">
        <f>ROUND(I731*H731,2)</f>
        <v>0</v>
      </c>
      <c r="K731" s="186" t="s">
        <v>128</v>
      </c>
      <c r="L731" s="43"/>
      <c r="M731" s="191" t="s">
        <v>19</v>
      </c>
      <c r="N731" s="192" t="s">
        <v>42</v>
      </c>
      <c r="O731" s="83"/>
      <c r="P731" s="193">
        <f>O731*H731</f>
        <v>0</v>
      </c>
      <c r="Q731" s="193">
        <v>0</v>
      </c>
      <c r="R731" s="193">
        <f>Q731*H731</f>
        <v>0</v>
      </c>
      <c r="S731" s="193">
        <v>0</v>
      </c>
      <c r="T731" s="194">
        <f>S731*H731</f>
        <v>0</v>
      </c>
      <c r="U731" s="37"/>
      <c r="V731" s="37"/>
      <c r="W731" s="37"/>
      <c r="X731" s="37"/>
      <c r="Y731" s="37"/>
      <c r="Z731" s="37"/>
      <c r="AA731" s="37"/>
      <c r="AB731" s="37"/>
      <c r="AC731" s="37"/>
      <c r="AD731" s="37"/>
      <c r="AE731" s="37"/>
      <c r="AR731" s="195" t="s">
        <v>129</v>
      </c>
      <c r="AT731" s="195" t="s">
        <v>124</v>
      </c>
      <c r="AU731" s="195" t="s">
        <v>71</v>
      </c>
      <c r="AY731" s="16" t="s">
        <v>130</v>
      </c>
      <c r="BE731" s="196">
        <f>IF(N731="základní",J731,0)</f>
        <v>0</v>
      </c>
      <c r="BF731" s="196">
        <f>IF(N731="snížená",J731,0)</f>
        <v>0</v>
      </c>
      <c r="BG731" s="196">
        <f>IF(N731="zákl. přenesená",J731,0)</f>
        <v>0</v>
      </c>
      <c r="BH731" s="196">
        <f>IF(N731="sníž. přenesená",J731,0)</f>
        <v>0</v>
      </c>
      <c r="BI731" s="196">
        <f>IF(N731="nulová",J731,0)</f>
        <v>0</v>
      </c>
      <c r="BJ731" s="16" t="s">
        <v>14</v>
      </c>
      <c r="BK731" s="196">
        <f>ROUND(I731*H731,2)</f>
        <v>0</v>
      </c>
      <c r="BL731" s="16" t="s">
        <v>129</v>
      </c>
      <c r="BM731" s="195" t="s">
        <v>1771</v>
      </c>
    </row>
    <row r="732" s="2" customFormat="1">
      <c r="A732" s="37"/>
      <c r="B732" s="38"/>
      <c r="C732" s="39"/>
      <c r="D732" s="197" t="s">
        <v>159</v>
      </c>
      <c r="E732" s="39"/>
      <c r="F732" s="198" t="s">
        <v>427</v>
      </c>
      <c r="G732" s="39"/>
      <c r="H732" s="39"/>
      <c r="I732" s="199"/>
      <c r="J732" s="39"/>
      <c r="K732" s="39"/>
      <c r="L732" s="43"/>
      <c r="M732" s="200"/>
      <c r="N732" s="201"/>
      <c r="O732" s="83"/>
      <c r="P732" s="83"/>
      <c r="Q732" s="83"/>
      <c r="R732" s="83"/>
      <c r="S732" s="83"/>
      <c r="T732" s="84"/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T732" s="16" t="s">
        <v>159</v>
      </c>
      <c r="AU732" s="16" t="s">
        <v>71</v>
      </c>
    </row>
    <row r="733" s="2" customFormat="1" ht="49.05" customHeight="1">
      <c r="A733" s="37"/>
      <c r="B733" s="38"/>
      <c r="C733" s="184" t="s">
        <v>1772</v>
      </c>
      <c r="D733" s="184" t="s">
        <v>124</v>
      </c>
      <c r="E733" s="185" t="s">
        <v>1773</v>
      </c>
      <c r="F733" s="186" t="s">
        <v>1774</v>
      </c>
      <c r="G733" s="187" t="s">
        <v>416</v>
      </c>
      <c r="H733" s="188">
        <v>100</v>
      </c>
      <c r="I733" s="189"/>
      <c r="J733" s="190">
        <f>ROUND(I733*H733,2)</f>
        <v>0</v>
      </c>
      <c r="K733" s="186" t="s">
        <v>128</v>
      </c>
      <c r="L733" s="43"/>
      <c r="M733" s="191" t="s">
        <v>19</v>
      </c>
      <c r="N733" s="192" t="s">
        <v>42</v>
      </c>
      <c r="O733" s="83"/>
      <c r="P733" s="193">
        <f>O733*H733</f>
        <v>0</v>
      </c>
      <c r="Q733" s="193">
        <v>0</v>
      </c>
      <c r="R733" s="193">
        <f>Q733*H733</f>
        <v>0</v>
      </c>
      <c r="S733" s="193">
        <v>0</v>
      </c>
      <c r="T733" s="194">
        <f>S733*H733</f>
        <v>0</v>
      </c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R733" s="195" t="s">
        <v>129</v>
      </c>
      <c r="AT733" s="195" t="s">
        <v>124</v>
      </c>
      <c r="AU733" s="195" t="s">
        <v>71</v>
      </c>
      <c r="AY733" s="16" t="s">
        <v>130</v>
      </c>
      <c r="BE733" s="196">
        <f>IF(N733="základní",J733,0)</f>
        <v>0</v>
      </c>
      <c r="BF733" s="196">
        <f>IF(N733="snížená",J733,0)</f>
        <v>0</v>
      </c>
      <c r="BG733" s="196">
        <f>IF(N733="zákl. přenesená",J733,0)</f>
        <v>0</v>
      </c>
      <c r="BH733" s="196">
        <f>IF(N733="sníž. přenesená",J733,0)</f>
        <v>0</v>
      </c>
      <c r="BI733" s="196">
        <f>IF(N733="nulová",J733,0)</f>
        <v>0</v>
      </c>
      <c r="BJ733" s="16" t="s">
        <v>14</v>
      </c>
      <c r="BK733" s="196">
        <f>ROUND(I733*H733,2)</f>
        <v>0</v>
      </c>
      <c r="BL733" s="16" t="s">
        <v>129</v>
      </c>
      <c r="BM733" s="195" t="s">
        <v>1775</v>
      </c>
    </row>
    <row r="734" s="2" customFormat="1">
      <c r="A734" s="37"/>
      <c r="B734" s="38"/>
      <c r="C734" s="39"/>
      <c r="D734" s="197" t="s">
        <v>159</v>
      </c>
      <c r="E734" s="39"/>
      <c r="F734" s="198" t="s">
        <v>427</v>
      </c>
      <c r="G734" s="39"/>
      <c r="H734" s="39"/>
      <c r="I734" s="199"/>
      <c r="J734" s="39"/>
      <c r="K734" s="39"/>
      <c r="L734" s="43"/>
      <c r="M734" s="200"/>
      <c r="N734" s="201"/>
      <c r="O734" s="83"/>
      <c r="P734" s="83"/>
      <c r="Q734" s="83"/>
      <c r="R734" s="83"/>
      <c r="S734" s="83"/>
      <c r="T734" s="84"/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T734" s="16" t="s">
        <v>159</v>
      </c>
      <c r="AU734" s="16" t="s">
        <v>71</v>
      </c>
    </row>
    <row r="735" s="2" customFormat="1" ht="49.05" customHeight="1">
      <c r="A735" s="37"/>
      <c r="B735" s="38"/>
      <c r="C735" s="184" t="s">
        <v>1776</v>
      </c>
      <c r="D735" s="184" t="s">
        <v>124</v>
      </c>
      <c r="E735" s="185" t="s">
        <v>1777</v>
      </c>
      <c r="F735" s="186" t="s">
        <v>1778</v>
      </c>
      <c r="G735" s="187" t="s">
        <v>416</v>
      </c>
      <c r="H735" s="188">
        <v>150</v>
      </c>
      <c r="I735" s="189"/>
      <c r="J735" s="190">
        <f>ROUND(I735*H735,2)</f>
        <v>0</v>
      </c>
      <c r="K735" s="186" t="s">
        <v>128</v>
      </c>
      <c r="L735" s="43"/>
      <c r="M735" s="191" t="s">
        <v>19</v>
      </c>
      <c r="N735" s="192" t="s">
        <v>42</v>
      </c>
      <c r="O735" s="83"/>
      <c r="P735" s="193">
        <f>O735*H735</f>
        <v>0</v>
      </c>
      <c r="Q735" s="193">
        <v>0</v>
      </c>
      <c r="R735" s="193">
        <f>Q735*H735</f>
        <v>0</v>
      </c>
      <c r="S735" s="193">
        <v>0</v>
      </c>
      <c r="T735" s="194">
        <f>S735*H735</f>
        <v>0</v>
      </c>
      <c r="U735" s="37"/>
      <c r="V735" s="37"/>
      <c r="W735" s="37"/>
      <c r="X735" s="37"/>
      <c r="Y735" s="37"/>
      <c r="Z735" s="37"/>
      <c r="AA735" s="37"/>
      <c r="AB735" s="37"/>
      <c r="AC735" s="37"/>
      <c r="AD735" s="37"/>
      <c r="AE735" s="37"/>
      <c r="AR735" s="195" t="s">
        <v>129</v>
      </c>
      <c r="AT735" s="195" t="s">
        <v>124</v>
      </c>
      <c r="AU735" s="195" t="s">
        <v>71</v>
      </c>
      <c r="AY735" s="16" t="s">
        <v>130</v>
      </c>
      <c r="BE735" s="196">
        <f>IF(N735="základní",J735,0)</f>
        <v>0</v>
      </c>
      <c r="BF735" s="196">
        <f>IF(N735="snížená",J735,0)</f>
        <v>0</v>
      </c>
      <c r="BG735" s="196">
        <f>IF(N735="zákl. přenesená",J735,0)</f>
        <v>0</v>
      </c>
      <c r="BH735" s="196">
        <f>IF(N735="sníž. přenesená",J735,0)</f>
        <v>0</v>
      </c>
      <c r="BI735" s="196">
        <f>IF(N735="nulová",J735,0)</f>
        <v>0</v>
      </c>
      <c r="BJ735" s="16" t="s">
        <v>14</v>
      </c>
      <c r="BK735" s="196">
        <f>ROUND(I735*H735,2)</f>
        <v>0</v>
      </c>
      <c r="BL735" s="16" t="s">
        <v>129</v>
      </c>
      <c r="BM735" s="195" t="s">
        <v>1779</v>
      </c>
    </row>
    <row r="736" s="2" customFormat="1">
      <c r="A736" s="37"/>
      <c r="B736" s="38"/>
      <c r="C736" s="39"/>
      <c r="D736" s="197" t="s">
        <v>159</v>
      </c>
      <c r="E736" s="39"/>
      <c r="F736" s="198" t="s">
        <v>427</v>
      </c>
      <c r="G736" s="39"/>
      <c r="H736" s="39"/>
      <c r="I736" s="199"/>
      <c r="J736" s="39"/>
      <c r="K736" s="39"/>
      <c r="L736" s="43"/>
      <c r="M736" s="200"/>
      <c r="N736" s="201"/>
      <c r="O736" s="83"/>
      <c r="P736" s="83"/>
      <c r="Q736" s="83"/>
      <c r="R736" s="83"/>
      <c r="S736" s="83"/>
      <c r="T736" s="84"/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T736" s="16" t="s">
        <v>159</v>
      </c>
      <c r="AU736" s="16" t="s">
        <v>71</v>
      </c>
    </row>
    <row r="737" s="2" customFormat="1" ht="49.05" customHeight="1">
      <c r="A737" s="37"/>
      <c r="B737" s="38"/>
      <c r="C737" s="184" t="s">
        <v>1780</v>
      </c>
      <c r="D737" s="184" t="s">
        <v>124</v>
      </c>
      <c r="E737" s="185" t="s">
        <v>1781</v>
      </c>
      <c r="F737" s="186" t="s">
        <v>1782</v>
      </c>
      <c r="G737" s="187" t="s">
        <v>416</v>
      </c>
      <c r="H737" s="188">
        <v>100</v>
      </c>
      <c r="I737" s="189"/>
      <c r="J737" s="190">
        <f>ROUND(I737*H737,2)</f>
        <v>0</v>
      </c>
      <c r="K737" s="186" t="s">
        <v>128</v>
      </c>
      <c r="L737" s="43"/>
      <c r="M737" s="191" t="s">
        <v>19</v>
      </c>
      <c r="N737" s="192" t="s">
        <v>42</v>
      </c>
      <c r="O737" s="83"/>
      <c r="P737" s="193">
        <f>O737*H737</f>
        <v>0</v>
      </c>
      <c r="Q737" s="193">
        <v>0</v>
      </c>
      <c r="R737" s="193">
        <f>Q737*H737</f>
        <v>0</v>
      </c>
      <c r="S737" s="193">
        <v>0</v>
      </c>
      <c r="T737" s="194">
        <f>S737*H737</f>
        <v>0</v>
      </c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R737" s="195" t="s">
        <v>129</v>
      </c>
      <c r="AT737" s="195" t="s">
        <v>124</v>
      </c>
      <c r="AU737" s="195" t="s">
        <v>71</v>
      </c>
      <c r="AY737" s="16" t="s">
        <v>130</v>
      </c>
      <c r="BE737" s="196">
        <f>IF(N737="základní",J737,0)</f>
        <v>0</v>
      </c>
      <c r="BF737" s="196">
        <f>IF(N737="snížená",J737,0)</f>
        <v>0</v>
      </c>
      <c r="BG737" s="196">
        <f>IF(N737="zákl. přenesená",J737,0)</f>
        <v>0</v>
      </c>
      <c r="BH737" s="196">
        <f>IF(N737="sníž. přenesená",J737,0)</f>
        <v>0</v>
      </c>
      <c r="BI737" s="196">
        <f>IF(N737="nulová",J737,0)</f>
        <v>0</v>
      </c>
      <c r="BJ737" s="16" t="s">
        <v>14</v>
      </c>
      <c r="BK737" s="196">
        <f>ROUND(I737*H737,2)</f>
        <v>0</v>
      </c>
      <c r="BL737" s="16" t="s">
        <v>129</v>
      </c>
      <c r="BM737" s="195" t="s">
        <v>1783</v>
      </c>
    </row>
    <row r="738" s="2" customFormat="1">
      <c r="A738" s="37"/>
      <c r="B738" s="38"/>
      <c r="C738" s="39"/>
      <c r="D738" s="197" t="s">
        <v>159</v>
      </c>
      <c r="E738" s="39"/>
      <c r="F738" s="198" t="s">
        <v>427</v>
      </c>
      <c r="G738" s="39"/>
      <c r="H738" s="39"/>
      <c r="I738" s="199"/>
      <c r="J738" s="39"/>
      <c r="K738" s="39"/>
      <c r="L738" s="43"/>
      <c r="M738" s="200"/>
      <c r="N738" s="201"/>
      <c r="O738" s="83"/>
      <c r="P738" s="83"/>
      <c r="Q738" s="83"/>
      <c r="R738" s="83"/>
      <c r="S738" s="83"/>
      <c r="T738" s="84"/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T738" s="16" t="s">
        <v>159</v>
      </c>
      <c r="AU738" s="16" t="s">
        <v>71</v>
      </c>
    </row>
    <row r="739" s="2" customFormat="1" ht="37.8" customHeight="1">
      <c r="A739" s="37"/>
      <c r="B739" s="38"/>
      <c r="C739" s="184" t="s">
        <v>1784</v>
      </c>
      <c r="D739" s="184" t="s">
        <v>124</v>
      </c>
      <c r="E739" s="185" t="s">
        <v>1785</v>
      </c>
      <c r="F739" s="186" t="s">
        <v>1786</v>
      </c>
      <c r="G739" s="187" t="s">
        <v>416</v>
      </c>
      <c r="H739" s="188">
        <v>6</v>
      </c>
      <c r="I739" s="189"/>
      <c r="J739" s="190">
        <f>ROUND(I739*H739,2)</f>
        <v>0</v>
      </c>
      <c r="K739" s="186" t="s">
        <v>128</v>
      </c>
      <c r="L739" s="43"/>
      <c r="M739" s="191" t="s">
        <v>19</v>
      </c>
      <c r="N739" s="192" t="s">
        <v>42</v>
      </c>
      <c r="O739" s="83"/>
      <c r="P739" s="193">
        <f>O739*H739</f>
        <v>0</v>
      </c>
      <c r="Q739" s="193">
        <v>0</v>
      </c>
      <c r="R739" s="193">
        <f>Q739*H739</f>
        <v>0</v>
      </c>
      <c r="S739" s="193">
        <v>0</v>
      </c>
      <c r="T739" s="194">
        <f>S739*H739</f>
        <v>0</v>
      </c>
      <c r="U739" s="37"/>
      <c r="V739" s="37"/>
      <c r="W739" s="37"/>
      <c r="X739" s="37"/>
      <c r="Y739" s="37"/>
      <c r="Z739" s="37"/>
      <c r="AA739" s="37"/>
      <c r="AB739" s="37"/>
      <c r="AC739" s="37"/>
      <c r="AD739" s="37"/>
      <c r="AE739" s="37"/>
      <c r="AR739" s="195" t="s">
        <v>129</v>
      </c>
      <c r="AT739" s="195" t="s">
        <v>124</v>
      </c>
      <c r="AU739" s="195" t="s">
        <v>71</v>
      </c>
      <c r="AY739" s="16" t="s">
        <v>130</v>
      </c>
      <c r="BE739" s="196">
        <f>IF(N739="základní",J739,0)</f>
        <v>0</v>
      </c>
      <c r="BF739" s="196">
        <f>IF(N739="snížená",J739,0)</f>
        <v>0</v>
      </c>
      <c r="BG739" s="196">
        <f>IF(N739="zákl. přenesená",J739,0)</f>
        <v>0</v>
      </c>
      <c r="BH739" s="196">
        <f>IF(N739="sníž. přenesená",J739,0)</f>
        <v>0</v>
      </c>
      <c r="BI739" s="196">
        <f>IF(N739="nulová",J739,0)</f>
        <v>0</v>
      </c>
      <c r="BJ739" s="16" t="s">
        <v>14</v>
      </c>
      <c r="BK739" s="196">
        <f>ROUND(I739*H739,2)</f>
        <v>0</v>
      </c>
      <c r="BL739" s="16" t="s">
        <v>129</v>
      </c>
      <c r="BM739" s="195" t="s">
        <v>1787</v>
      </c>
    </row>
    <row r="740" s="2" customFormat="1">
      <c r="A740" s="37"/>
      <c r="B740" s="38"/>
      <c r="C740" s="39"/>
      <c r="D740" s="197" t="s">
        <v>159</v>
      </c>
      <c r="E740" s="39"/>
      <c r="F740" s="198" t="s">
        <v>427</v>
      </c>
      <c r="G740" s="39"/>
      <c r="H740" s="39"/>
      <c r="I740" s="199"/>
      <c r="J740" s="39"/>
      <c r="K740" s="39"/>
      <c r="L740" s="43"/>
      <c r="M740" s="200"/>
      <c r="N740" s="201"/>
      <c r="O740" s="83"/>
      <c r="P740" s="83"/>
      <c r="Q740" s="83"/>
      <c r="R740" s="83"/>
      <c r="S740" s="83"/>
      <c r="T740" s="84"/>
      <c r="U740" s="37"/>
      <c r="V740" s="37"/>
      <c r="W740" s="37"/>
      <c r="X740" s="37"/>
      <c r="Y740" s="37"/>
      <c r="Z740" s="37"/>
      <c r="AA740" s="37"/>
      <c r="AB740" s="37"/>
      <c r="AC740" s="37"/>
      <c r="AD740" s="37"/>
      <c r="AE740" s="37"/>
      <c r="AT740" s="16" t="s">
        <v>159</v>
      </c>
      <c r="AU740" s="16" t="s">
        <v>71</v>
      </c>
    </row>
    <row r="741" s="2" customFormat="1" ht="37.8" customHeight="1">
      <c r="A741" s="37"/>
      <c r="B741" s="38"/>
      <c r="C741" s="184" t="s">
        <v>1788</v>
      </c>
      <c r="D741" s="184" t="s">
        <v>124</v>
      </c>
      <c r="E741" s="185" t="s">
        <v>1789</v>
      </c>
      <c r="F741" s="186" t="s">
        <v>1790</v>
      </c>
      <c r="G741" s="187" t="s">
        <v>416</v>
      </c>
      <c r="H741" s="188">
        <v>100</v>
      </c>
      <c r="I741" s="189"/>
      <c r="J741" s="190">
        <f>ROUND(I741*H741,2)</f>
        <v>0</v>
      </c>
      <c r="K741" s="186" t="s">
        <v>128</v>
      </c>
      <c r="L741" s="43"/>
      <c r="M741" s="191" t="s">
        <v>19</v>
      </c>
      <c r="N741" s="192" t="s">
        <v>42</v>
      </c>
      <c r="O741" s="83"/>
      <c r="P741" s="193">
        <f>O741*H741</f>
        <v>0</v>
      </c>
      <c r="Q741" s="193">
        <v>0</v>
      </c>
      <c r="R741" s="193">
        <f>Q741*H741</f>
        <v>0</v>
      </c>
      <c r="S741" s="193">
        <v>0</v>
      </c>
      <c r="T741" s="194">
        <f>S741*H741</f>
        <v>0</v>
      </c>
      <c r="U741" s="37"/>
      <c r="V741" s="37"/>
      <c r="W741" s="37"/>
      <c r="X741" s="37"/>
      <c r="Y741" s="37"/>
      <c r="Z741" s="37"/>
      <c r="AA741" s="37"/>
      <c r="AB741" s="37"/>
      <c r="AC741" s="37"/>
      <c r="AD741" s="37"/>
      <c r="AE741" s="37"/>
      <c r="AR741" s="195" t="s">
        <v>129</v>
      </c>
      <c r="AT741" s="195" t="s">
        <v>124</v>
      </c>
      <c r="AU741" s="195" t="s">
        <v>71</v>
      </c>
      <c r="AY741" s="16" t="s">
        <v>130</v>
      </c>
      <c r="BE741" s="196">
        <f>IF(N741="základní",J741,0)</f>
        <v>0</v>
      </c>
      <c r="BF741" s="196">
        <f>IF(N741="snížená",J741,0)</f>
        <v>0</v>
      </c>
      <c r="BG741" s="196">
        <f>IF(N741="zákl. přenesená",J741,0)</f>
        <v>0</v>
      </c>
      <c r="BH741" s="196">
        <f>IF(N741="sníž. přenesená",J741,0)</f>
        <v>0</v>
      </c>
      <c r="BI741" s="196">
        <f>IF(N741="nulová",J741,0)</f>
        <v>0</v>
      </c>
      <c r="BJ741" s="16" t="s">
        <v>14</v>
      </c>
      <c r="BK741" s="196">
        <f>ROUND(I741*H741,2)</f>
        <v>0</v>
      </c>
      <c r="BL741" s="16" t="s">
        <v>129</v>
      </c>
      <c r="BM741" s="195" t="s">
        <v>1791</v>
      </c>
    </row>
    <row r="742" s="2" customFormat="1">
      <c r="A742" s="37"/>
      <c r="B742" s="38"/>
      <c r="C742" s="39"/>
      <c r="D742" s="197" t="s">
        <v>159</v>
      </c>
      <c r="E742" s="39"/>
      <c r="F742" s="198" t="s">
        <v>427</v>
      </c>
      <c r="G742" s="39"/>
      <c r="H742" s="39"/>
      <c r="I742" s="199"/>
      <c r="J742" s="39"/>
      <c r="K742" s="39"/>
      <c r="L742" s="43"/>
      <c r="M742" s="200"/>
      <c r="N742" s="201"/>
      <c r="O742" s="83"/>
      <c r="P742" s="83"/>
      <c r="Q742" s="83"/>
      <c r="R742" s="83"/>
      <c r="S742" s="83"/>
      <c r="T742" s="84"/>
      <c r="U742" s="37"/>
      <c r="V742" s="37"/>
      <c r="W742" s="37"/>
      <c r="X742" s="37"/>
      <c r="Y742" s="37"/>
      <c r="Z742" s="37"/>
      <c r="AA742" s="37"/>
      <c r="AB742" s="37"/>
      <c r="AC742" s="37"/>
      <c r="AD742" s="37"/>
      <c r="AE742" s="37"/>
      <c r="AT742" s="16" t="s">
        <v>159</v>
      </c>
      <c r="AU742" s="16" t="s">
        <v>71</v>
      </c>
    </row>
    <row r="743" s="2" customFormat="1" ht="37.8" customHeight="1">
      <c r="A743" s="37"/>
      <c r="B743" s="38"/>
      <c r="C743" s="184" t="s">
        <v>1792</v>
      </c>
      <c r="D743" s="184" t="s">
        <v>124</v>
      </c>
      <c r="E743" s="185" t="s">
        <v>1793</v>
      </c>
      <c r="F743" s="186" t="s">
        <v>1794</v>
      </c>
      <c r="G743" s="187" t="s">
        <v>416</v>
      </c>
      <c r="H743" s="188">
        <v>6</v>
      </c>
      <c r="I743" s="189"/>
      <c r="J743" s="190">
        <f>ROUND(I743*H743,2)</f>
        <v>0</v>
      </c>
      <c r="K743" s="186" t="s">
        <v>128</v>
      </c>
      <c r="L743" s="43"/>
      <c r="M743" s="191" t="s">
        <v>19</v>
      </c>
      <c r="N743" s="192" t="s">
        <v>42</v>
      </c>
      <c r="O743" s="83"/>
      <c r="P743" s="193">
        <f>O743*H743</f>
        <v>0</v>
      </c>
      <c r="Q743" s="193">
        <v>0</v>
      </c>
      <c r="R743" s="193">
        <f>Q743*H743</f>
        <v>0</v>
      </c>
      <c r="S743" s="193">
        <v>0</v>
      </c>
      <c r="T743" s="194">
        <f>S743*H743</f>
        <v>0</v>
      </c>
      <c r="U743" s="37"/>
      <c r="V743" s="37"/>
      <c r="W743" s="37"/>
      <c r="X743" s="37"/>
      <c r="Y743" s="37"/>
      <c r="Z743" s="37"/>
      <c r="AA743" s="37"/>
      <c r="AB743" s="37"/>
      <c r="AC743" s="37"/>
      <c r="AD743" s="37"/>
      <c r="AE743" s="37"/>
      <c r="AR743" s="195" t="s">
        <v>129</v>
      </c>
      <c r="AT743" s="195" t="s">
        <v>124</v>
      </c>
      <c r="AU743" s="195" t="s">
        <v>71</v>
      </c>
      <c r="AY743" s="16" t="s">
        <v>130</v>
      </c>
      <c r="BE743" s="196">
        <f>IF(N743="základní",J743,0)</f>
        <v>0</v>
      </c>
      <c r="BF743" s="196">
        <f>IF(N743="snížená",J743,0)</f>
        <v>0</v>
      </c>
      <c r="BG743" s="196">
        <f>IF(N743="zákl. přenesená",J743,0)</f>
        <v>0</v>
      </c>
      <c r="BH743" s="196">
        <f>IF(N743="sníž. přenesená",J743,0)</f>
        <v>0</v>
      </c>
      <c r="BI743" s="196">
        <f>IF(N743="nulová",J743,0)</f>
        <v>0</v>
      </c>
      <c r="BJ743" s="16" t="s">
        <v>14</v>
      </c>
      <c r="BK743" s="196">
        <f>ROUND(I743*H743,2)</f>
        <v>0</v>
      </c>
      <c r="BL743" s="16" t="s">
        <v>129</v>
      </c>
      <c r="BM743" s="195" t="s">
        <v>1795</v>
      </c>
    </row>
    <row r="744" s="2" customFormat="1">
      <c r="A744" s="37"/>
      <c r="B744" s="38"/>
      <c r="C744" s="39"/>
      <c r="D744" s="197" t="s">
        <v>159</v>
      </c>
      <c r="E744" s="39"/>
      <c r="F744" s="198" t="s">
        <v>427</v>
      </c>
      <c r="G744" s="39"/>
      <c r="H744" s="39"/>
      <c r="I744" s="199"/>
      <c r="J744" s="39"/>
      <c r="K744" s="39"/>
      <c r="L744" s="43"/>
      <c r="M744" s="200"/>
      <c r="N744" s="201"/>
      <c r="O744" s="83"/>
      <c r="P744" s="83"/>
      <c r="Q744" s="83"/>
      <c r="R744" s="83"/>
      <c r="S744" s="83"/>
      <c r="T744" s="84"/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T744" s="16" t="s">
        <v>159</v>
      </c>
      <c r="AU744" s="16" t="s">
        <v>71</v>
      </c>
    </row>
    <row r="745" s="2" customFormat="1" ht="37.8" customHeight="1">
      <c r="A745" s="37"/>
      <c r="B745" s="38"/>
      <c r="C745" s="184" t="s">
        <v>1796</v>
      </c>
      <c r="D745" s="184" t="s">
        <v>124</v>
      </c>
      <c r="E745" s="185" t="s">
        <v>1797</v>
      </c>
      <c r="F745" s="186" t="s">
        <v>1798</v>
      </c>
      <c r="G745" s="187" t="s">
        <v>416</v>
      </c>
      <c r="H745" s="188">
        <v>6</v>
      </c>
      <c r="I745" s="189"/>
      <c r="J745" s="190">
        <f>ROUND(I745*H745,2)</f>
        <v>0</v>
      </c>
      <c r="K745" s="186" t="s">
        <v>128</v>
      </c>
      <c r="L745" s="43"/>
      <c r="M745" s="191" t="s">
        <v>19</v>
      </c>
      <c r="N745" s="192" t="s">
        <v>42</v>
      </c>
      <c r="O745" s="83"/>
      <c r="P745" s="193">
        <f>O745*H745</f>
        <v>0</v>
      </c>
      <c r="Q745" s="193">
        <v>0</v>
      </c>
      <c r="R745" s="193">
        <f>Q745*H745</f>
        <v>0</v>
      </c>
      <c r="S745" s="193">
        <v>0</v>
      </c>
      <c r="T745" s="194">
        <f>S745*H745</f>
        <v>0</v>
      </c>
      <c r="U745" s="37"/>
      <c r="V745" s="37"/>
      <c r="W745" s="37"/>
      <c r="X745" s="37"/>
      <c r="Y745" s="37"/>
      <c r="Z745" s="37"/>
      <c r="AA745" s="37"/>
      <c r="AB745" s="37"/>
      <c r="AC745" s="37"/>
      <c r="AD745" s="37"/>
      <c r="AE745" s="37"/>
      <c r="AR745" s="195" t="s">
        <v>129</v>
      </c>
      <c r="AT745" s="195" t="s">
        <v>124</v>
      </c>
      <c r="AU745" s="195" t="s">
        <v>71</v>
      </c>
      <c r="AY745" s="16" t="s">
        <v>130</v>
      </c>
      <c r="BE745" s="196">
        <f>IF(N745="základní",J745,0)</f>
        <v>0</v>
      </c>
      <c r="BF745" s="196">
        <f>IF(N745="snížená",J745,0)</f>
        <v>0</v>
      </c>
      <c r="BG745" s="196">
        <f>IF(N745="zákl. přenesená",J745,0)</f>
        <v>0</v>
      </c>
      <c r="BH745" s="196">
        <f>IF(N745="sníž. přenesená",J745,0)</f>
        <v>0</v>
      </c>
      <c r="BI745" s="196">
        <f>IF(N745="nulová",J745,0)</f>
        <v>0</v>
      </c>
      <c r="BJ745" s="16" t="s">
        <v>14</v>
      </c>
      <c r="BK745" s="196">
        <f>ROUND(I745*H745,2)</f>
        <v>0</v>
      </c>
      <c r="BL745" s="16" t="s">
        <v>129</v>
      </c>
      <c r="BM745" s="195" t="s">
        <v>1799</v>
      </c>
    </row>
    <row r="746" s="2" customFormat="1">
      <c r="A746" s="37"/>
      <c r="B746" s="38"/>
      <c r="C746" s="39"/>
      <c r="D746" s="197" t="s">
        <v>159</v>
      </c>
      <c r="E746" s="39"/>
      <c r="F746" s="198" t="s">
        <v>427</v>
      </c>
      <c r="G746" s="39"/>
      <c r="H746" s="39"/>
      <c r="I746" s="199"/>
      <c r="J746" s="39"/>
      <c r="K746" s="39"/>
      <c r="L746" s="43"/>
      <c r="M746" s="200"/>
      <c r="N746" s="201"/>
      <c r="O746" s="83"/>
      <c r="P746" s="83"/>
      <c r="Q746" s="83"/>
      <c r="R746" s="83"/>
      <c r="S746" s="83"/>
      <c r="T746" s="84"/>
      <c r="U746" s="37"/>
      <c r="V746" s="37"/>
      <c r="W746" s="37"/>
      <c r="X746" s="37"/>
      <c r="Y746" s="37"/>
      <c r="Z746" s="37"/>
      <c r="AA746" s="37"/>
      <c r="AB746" s="37"/>
      <c r="AC746" s="37"/>
      <c r="AD746" s="37"/>
      <c r="AE746" s="37"/>
      <c r="AT746" s="16" t="s">
        <v>159</v>
      </c>
      <c r="AU746" s="16" t="s">
        <v>71</v>
      </c>
    </row>
    <row r="747" s="2" customFormat="1" ht="37.8" customHeight="1">
      <c r="A747" s="37"/>
      <c r="B747" s="38"/>
      <c r="C747" s="184" t="s">
        <v>1800</v>
      </c>
      <c r="D747" s="184" t="s">
        <v>124</v>
      </c>
      <c r="E747" s="185" t="s">
        <v>1801</v>
      </c>
      <c r="F747" s="186" t="s">
        <v>1802</v>
      </c>
      <c r="G747" s="187" t="s">
        <v>416</v>
      </c>
      <c r="H747" s="188">
        <v>100</v>
      </c>
      <c r="I747" s="189"/>
      <c r="J747" s="190">
        <f>ROUND(I747*H747,2)</f>
        <v>0</v>
      </c>
      <c r="K747" s="186" t="s">
        <v>128</v>
      </c>
      <c r="L747" s="43"/>
      <c r="M747" s="191" t="s">
        <v>19</v>
      </c>
      <c r="N747" s="192" t="s">
        <v>42</v>
      </c>
      <c r="O747" s="83"/>
      <c r="P747" s="193">
        <f>O747*H747</f>
        <v>0</v>
      </c>
      <c r="Q747" s="193">
        <v>0</v>
      </c>
      <c r="R747" s="193">
        <f>Q747*H747</f>
        <v>0</v>
      </c>
      <c r="S747" s="193">
        <v>0</v>
      </c>
      <c r="T747" s="194">
        <f>S747*H747</f>
        <v>0</v>
      </c>
      <c r="U747" s="37"/>
      <c r="V747" s="37"/>
      <c r="W747" s="37"/>
      <c r="X747" s="37"/>
      <c r="Y747" s="37"/>
      <c r="Z747" s="37"/>
      <c r="AA747" s="37"/>
      <c r="AB747" s="37"/>
      <c r="AC747" s="37"/>
      <c r="AD747" s="37"/>
      <c r="AE747" s="37"/>
      <c r="AR747" s="195" t="s">
        <v>129</v>
      </c>
      <c r="AT747" s="195" t="s">
        <v>124</v>
      </c>
      <c r="AU747" s="195" t="s">
        <v>71</v>
      </c>
      <c r="AY747" s="16" t="s">
        <v>130</v>
      </c>
      <c r="BE747" s="196">
        <f>IF(N747="základní",J747,0)</f>
        <v>0</v>
      </c>
      <c r="BF747" s="196">
        <f>IF(N747="snížená",J747,0)</f>
        <v>0</v>
      </c>
      <c r="BG747" s="196">
        <f>IF(N747="zákl. přenesená",J747,0)</f>
        <v>0</v>
      </c>
      <c r="BH747" s="196">
        <f>IF(N747="sníž. přenesená",J747,0)</f>
        <v>0</v>
      </c>
      <c r="BI747" s="196">
        <f>IF(N747="nulová",J747,0)</f>
        <v>0</v>
      </c>
      <c r="BJ747" s="16" t="s">
        <v>14</v>
      </c>
      <c r="BK747" s="196">
        <f>ROUND(I747*H747,2)</f>
        <v>0</v>
      </c>
      <c r="BL747" s="16" t="s">
        <v>129</v>
      </c>
      <c r="BM747" s="195" t="s">
        <v>1803</v>
      </c>
    </row>
    <row r="748" s="2" customFormat="1">
      <c r="A748" s="37"/>
      <c r="B748" s="38"/>
      <c r="C748" s="39"/>
      <c r="D748" s="197" t="s">
        <v>159</v>
      </c>
      <c r="E748" s="39"/>
      <c r="F748" s="198" t="s">
        <v>1804</v>
      </c>
      <c r="G748" s="39"/>
      <c r="H748" s="39"/>
      <c r="I748" s="199"/>
      <c r="J748" s="39"/>
      <c r="K748" s="39"/>
      <c r="L748" s="43"/>
      <c r="M748" s="200"/>
      <c r="N748" s="201"/>
      <c r="O748" s="83"/>
      <c r="P748" s="83"/>
      <c r="Q748" s="83"/>
      <c r="R748" s="83"/>
      <c r="S748" s="83"/>
      <c r="T748" s="84"/>
      <c r="U748" s="37"/>
      <c r="V748" s="37"/>
      <c r="W748" s="37"/>
      <c r="X748" s="37"/>
      <c r="Y748" s="37"/>
      <c r="Z748" s="37"/>
      <c r="AA748" s="37"/>
      <c r="AB748" s="37"/>
      <c r="AC748" s="37"/>
      <c r="AD748" s="37"/>
      <c r="AE748" s="37"/>
      <c r="AT748" s="16" t="s">
        <v>159</v>
      </c>
      <c r="AU748" s="16" t="s">
        <v>71</v>
      </c>
    </row>
    <row r="749" s="2" customFormat="1" ht="24.15" customHeight="1">
      <c r="A749" s="37"/>
      <c r="B749" s="38"/>
      <c r="C749" s="184" t="s">
        <v>1805</v>
      </c>
      <c r="D749" s="184" t="s">
        <v>124</v>
      </c>
      <c r="E749" s="185" t="s">
        <v>1806</v>
      </c>
      <c r="F749" s="186" t="s">
        <v>1807</v>
      </c>
      <c r="G749" s="187" t="s">
        <v>416</v>
      </c>
      <c r="H749" s="188">
        <v>100</v>
      </c>
      <c r="I749" s="189"/>
      <c r="J749" s="190">
        <f>ROUND(I749*H749,2)</f>
        <v>0</v>
      </c>
      <c r="K749" s="186" t="s">
        <v>128</v>
      </c>
      <c r="L749" s="43"/>
      <c r="M749" s="191" t="s">
        <v>19</v>
      </c>
      <c r="N749" s="192" t="s">
        <v>42</v>
      </c>
      <c r="O749" s="83"/>
      <c r="P749" s="193">
        <f>O749*H749</f>
        <v>0</v>
      </c>
      <c r="Q749" s="193">
        <v>0</v>
      </c>
      <c r="R749" s="193">
        <f>Q749*H749</f>
        <v>0</v>
      </c>
      <c r="S749" s="193">
        <v>0</v>
      </c>
      <c r="T749" s="194">
        <f>S749*H749</f>
        <v>0</v>
      </c>
      <c r="U749" s="37"/>
      <c r="V749" s="37"/>
      <c r="W749" s="37"/>
      <c r="X749" s="37"/>
      <c r="Y749" s="37"/>
      <c r="Z749" s="37"/>
      <c r="AA749" s="37"/>
      <c r="AB749" s="37"/>
      <c r="AC749" s="37"/>
      <c r="AD749" s="37"/>
      <c r="AE749" s="37"/>
      <c r="AR749" s="195" t="s">
        <v>129</v>
      </c>
      <c r="AT749" s="195" t="s">
        <v>124</v>
      </c>
      <c r="AU749" s="195" t="s">
        <v>71</v>
      </c>
      <c r="AY749" s="16" t="s">
        <v>130</v>
      </c>
      <c r="BE749" s="196">
        <f>IF(N749="základní",J749,0)</f>
        <v>0</v>
      </c>
      <c r="BF749" s="196">
        <f>IF(N749="snížená",J749,0)</f>
        <v>0</v>
      </c>
      <c r="BG749" s="196">
        <f>IF(N749="zákl. přenesená",J749,0)</f>
        <v>0</v>
      </c>
      <c r="BH749" s="196">
        <f>IF(N749="sníž. přenesená",J749,0)</f>
        <v>0</v>
      </c>
      <c r="BI749" s="196">
        <f>IF(N749="nulová",J749,0)</f>
        <v>0</v>
      </c>
      <c r="BJ749" s="16" t="s">
        <v>14</v>
      </c>
      <c r="BK749" s="196">
        <f>ROUND(I749*H749,2)</f>
        <v>0</v>
      </c>
      <c r="BL749" s="16" t="s">
        <v>129</v>
      </c>
      <c r="BM749" s="195" t="s">
        <v>1808</v>
      </c>
    </row>
    <row r="750" s="2" customFormat="1">
      <c r="A750" s="37"/>
      <c r="B750" s="38"/>
      <c r="C750" s="39"/>
      <c r="D750" s="197" t="s">
        <v>159</v>
      </c>
      <c r="E750" s="39"/>
      <c r="F750" s="198" t="s">
        <v>427</v>
      </c>
      <c r="G750" s="39"/>
      <c r="H750" s="39"/>
      <c r="I750" s="199"/>
      <c r="J750" s="39"/>
      <c r="K750" s="39"/>
      <c r="L750" s="43"/>
      <c r="M750" s="200"/>
      <c r="N750" s="201"/>
      <c r="O750" s="83"/>
      <c r="P750" s="83"/>
      <c r="Q750" s="83"/>
      <c r="R750" s="83"/>
      <c r="S750" s="83"/>
      <c r="T750" s="84"/>
      <c r="U750" s="37"/>
      <c r="V750" s="37"/>
      <c r="W750" s="37"/>
      <c r="X750" s="37"/>
      <c r="Y750" s="37"/>
      <c r="Z750" s="37"/>
      <c r="AA750" s="37"/>
      <c r="AB750" s="37"/>
      <c r="AC750" s="37"/>
      <c r="AD750" s="37"/>
      <c r="AE750" s="37"/>
      <c r="AT750" s="16" t="s">
        <v>159</v>
      </c>
      <c r="AU750" s="16" t="s">
        <v>71</v>
      </c>
    </row>
    <row r="751" s="2" customFormat="1" ht="24.15" customHeight="1">
      <c r="A751" s="37"/>
      <c r="B751" s="38"/>
      <c r="C751" s="184" t="s">
        <v>1809</v>
      </c>
      <c r="D751" s="184" t="s">
        <v>124</v>
      </c>
      <c r="E751" s="185" t="s">
        <v>1810</v>
      </c>
      <c r="F751" s="186" t="s">
        <v>1811</v>
      </c>
      <c r="G751" s="187" t="s">
        <v>416</v>
      </c>
      <c r="H751" s="188">
        <v>100</v>
      </c>
      <c r="I751" s="189"/>
      <c r="J751" s="190">
        <f>ROUND(I751*H751,2)</f>
        <v>0</v>
      </c>
      <c r="K751" s="186" t="s">
        <v>128</v>
      </c>
      <c r="L751" s="43"/>
      <c r="M751" s="191" t="s">
        <v>19</v>
      </c>
      <c r="N751" s="192" t="s">
        <v>42</v>
      </c>
      <c r="O751" s="83"/>
      <c r="P751" s="193">
        <f>O751*H751</f>
        <v>0</v>
      </c>
      <c r="Q751" s="193">
        <v>0</v>
      </c>
      <c r="R751" s="193">
        <f>Q751*H751</f>
        <v>0</v>
      </c>
      <c r="S751" s="193">
        <v>0</v>
      </c>
      <c r="T751" s="194">
        <f>S751*H751</f>
        <v>0</v>
      </c>
      <c r="U751" s="37"/>
      <c r="V751" s="37"/>
      <c r="W751" s="37"/>
      <c r="X751" s="37"/>
      <c r="Y751" s="37"/>
      <c r="Z751" s="37"/>
      <c r="AA751" s="37"/>
      <c r="AB751" s="37"/>
      <c r="AC751" s="37"/>
      <c r="AD751" s="37"/>
      <c r="AE751" s="37"/>
      <c r="AR751" s="195" t="s">
        <v>129</v>
      </c>
      <c r="AT751" s="195" t="s">
        <v>124</v>
      </c>
      <c r="AU751" s="195" t="s">
        <v>71</v>
      </c>
      <c r="AY751" s="16" t="s">
        <v>130</v>
      </c>
      <c r="BE751" s="196">
        <f>IF(N751="základní",J751,0)</f>
        <v>0</v>
      </c>
      <c r="BF751" s="196">
        <f>IF(N751="snížená",J751,0)</f>
        <v>0</v>
      </c>
      <c r="BG751" s="196">
        <f>IF(N751="zákl. přenesená",J751,0)</f>
        <v>0</v>
      </c>
      <c r="BH751" s="196">
        <f>IF(N751="sníž. přenesená",J751,0)</f>
        <v>0</v>
      </c>
      <c r="BI751" s="196">
        <f>IF(N751="nulová",J751,0)</f>
        <v>0</v>
      </c>
      <c r="BJ751" s="16" t="s">
        <v>14</v>
      </c>
      <c r="BK751" s="196">
        <f>ROUND(I751*H751,2)</f>
        <v>0</v>
      </c>
      <c r="BL751" s="16" t="s">
        <v>129</v>
      </c>
      <c r="BM751" s="195" t="s">
        <v>1812</v>
      </c>
    </row>
    <row r="752" s="2" customFormat="1">
      <c r="A752" s="37"/>
      <c r="B752" s="38"/>
      <c r="C752" s="39"/>
      <c r="D752" s="197" t="s">
        <v>159</v>
      </c>
      <c r="E752" s="39"/>
      <c r="F752" s="198" t="s">
        <v>1813</v>
      </c>
      <c r="G752" s="39"/>
      <c r="H752" s="39"/>
      <c r="I752" s="199"/>
      <c r="J752" s="39"/>
      <c r="K752" s="39"/>
      <c r="L752" s="43"/>
      <c r="M752" s="200"/>
      <c r="N752" s="201"/>
      <c r="O752" s="83"/>
      <c r="P752" s="83"/>
      <c r="Q752" s="83"/>
      <c r="R752" s="83"/>
      <c r="S752" s="83"/>
      <c r="T752" s="84"/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T752" s="16" t="s">
        <v>159</v>
      </c>
      <c r="AU752" s="16" t="s">
        <v>71</v>
      </c>
    </row>
    <row r="753" s="2" customFormat="1" ht="66.75" customHeight="1">
      <c r="A753" s="37"/>
      <c r="B753" s="38"/>
      <c r="C753" s="184" t="s">
        <v>1814</v>
      </c>
      <c r="D753" s="184" t="s">
        <v>124</v>
      </c>
      <c r="E753" s="185" t="s">
        <v>1815</v>
      </c>
      <c r="F753" s="186" t="s">
        <v>1816</v>
      </c>
      <c r="G753" s="187" t="s">
        <v>416</v>
      </c>
      <c r="H753" s="188">
        <v>6</v>
      </c>
      <c r="I753" s="189"/>
      <c r="J753" s="190">
        <f>ROUND(I753*H753,2)</f>
        <v>0</v>
      </c>
      <c r="K753" s="186" t="s">
        <v>128</v>
      </c>
      <c r="L753" s="43"/>
      <c r="M753" s="191" t="s">
        <v>19</v>
      </c>
      <c r="N753" s="192" t="s">
        <v>42</v>
      </c>
      <c r="O753" s="83"/>
      <c r="P753" s="193">
        <f>O753*H753</f>
        <v>0</v>
      </c>
      <c r="Q753" s="193">
        <v>0</v>
      </c>
      <c r="R753" s="193">
        <f>Q753*H753</f>
        <v>0</v>
      </c>
      <c r="S753" s="193">
        <v>0</v>
      </c>
      <c r="T753" s="194">
        <f>S753*H753</f>
        <v>0</v>
      </c>
      <c r="U753" s="37"/>
      <c r="V753" s="37"/>
      <c r="W753" s="37"/>
      <c r="X753" s="37"/>
      <c r="Y753" s="37"/>
      <c r="Z753" s="37"/>
      <c r="AA753" s="37"/>
      <c r="AB753" s="37"/>
      <c r="AC753" s="37"/>
      <c r="AD753" s="37"/>
      <c r="AE753" s="37"/>
      <c r="AR753" s="195" t="s">
        <v>129</v>
      </c>
      <c r="AT753" s="195" t="s">
        <v>124</v>
      </c>
      <c r="AU753" s="195" t="s">
        <v>71</v>
      </c>
      <c r="AY753" s="16" t="s">
        <v>130</v>
      </c>
      <c r="BE753" s="196">
        <f>IF(N753="základní",J753,0)</f>
        <v>0</v>
      </c>
      <c r="BF753" s="196">
        <f>IF(N753="snížená",J753,0)</f>
        <v>0</v>
      </c>
      <c r="BG753" s="196">
        <f>IF(N753="zákl. přenesená",J753,0)</f>
        <v>0</v>
      </c>
      <c r="BH753" s="196">
        <f>IF(N753="sníž. přenesená",J753,0)</f>
        <v>0</v>
      </c>
      <c r="BI753" s="196">
        <f>IF(N753="nulová",J753,0)</f>
        <v>0</v>
      </c>
      <c r="BJ753" s="16" t="s">
        <v>14</v>
      </c>
      <c r="BK753" s="196">
        <f>ROUND(I753*H753,2)</f>
        <v>0</v>
      </c>
      <c r="BL753" s="16" t="s">
        <v>129</v>
      </c>
      <c r="BM753" s="195" t="s">
        <v>1817</v>
      </c>
    </row>
    <row r="754" s="2" customFormat="1" ht="66.75" customHeight="1">
      <c r="A754" s="37"/>
      <c r="B754" s="38"/>
      <c r="C754" s="184" t="s">
        <v>1818</v>
      </c>
      <c r="D754" s="184" t="s">
        <v>124</v>
      </c>
      <c r="E754" s="185" t="s">
        <v>1819</v>
      </c>
      <c r="F754" s="186" t="s">
        <v>1820</v>
      </c>
      <c r="G754" s="187" t="s">
        <v>416</v>
      </c>
      <c r="H754" s="188">
        <v>6</v>
      </c>
      <c r="I754" s="189"/>
      <c r="J754" s="190">
        <f>ROUND(I754*H754,2)</f>
        <v>0</v>
      </c>
      <c r="K754" s="186" t="s">
        <v>128</v>
      </c>
      <c r="L754" s="43"/>
      <c r="M754" s="191" t="s">
        <v>19</v>
      </c>
      <c r="N754" s="192" t="s">
        <v>42</v>
      </c>
      <c r="O754" s="83"/>
      <c r="P754" s="193">
        <f>O754*H754</f>
        <v>0</v>
      </c>
      <c r="Q754" s="193">
        <v>0</v>
      </c>
      <c r="R754" s="193">
        <f>Q754*H754</f>
        <v>0</v>
      </c>
      <c r="S754" s="193">
        <v>0</v>
      </c>
      <c r="T754" s="194">
        <f>S754*H754</f>
        <v>0</v>
      </c>
      <c r="U754" s="37"/>
      <c r="V754" s="37"/>
      <c r="W754" s="37"/>
      <c r="X754" s="37"/>
      <c r="Y754" s="37"/>
      <c r="Z754" s="37"/>
      <c r="AA754" s="37"/>
      <c r="AB754" s="37"/>
      <c r="AC754" s="37"/>
      <c r="AD754" s="37"/>
      <c r="AE754" s="37"/>
      <c r="AR754" s="195" t="s">
        <v>129</v>
      </c>
      <c r="AT754" s="195" t="s">
        <v>124</v>
      </c>
      <c r="AU754" s="195" t="s">
        <v>71</v>
      </c>
      <c r="AY754" s="16" t="s">
        <v>130</v>
      </c>
      <c r="BE754" s="196">
        <f>IF(N754="základní",J754,0)</f>
        <v>0</v>
      </c>
      <c r="BF754" s="196">
        <f>IF(N754="snížená",J754,0)</f>
        <v>0</v>
      </c>
      <c r="BG754" s="196">
        <f>IF(N754="zákl. přenesená",J754,0)</f>
        <v>0</v>
      </c>
      <c r="BH754" s="196">
        <f>IF(N754="sníž. přenesená",J754,0)</f>
        <v>0</v>
      </c>
      <c r="BI754" s="196">
        <f>IF(N754="nulová",J754,0)</f>
        <v>0</v>
      </c>
      <c r="BJ754" s="16" t="s">
        <v>14</v>
      </c>
      <c r="BK754" s="196">
        <f>ROUND(I754*H754,2)</f>
        <v>0</v>
      </c>
      <c r="BL754" s="16" t="s">
        <v>129</v>
      </c>
      <c r="BM754" s="195" t="s">
        <v>1821</v>
      </c>
    </row>
    <row r="755" s="2" customFormat="1" ht="37.8" customHeight="1">
      <c r="A755" s="37"/>
      <c r="B755" s="38"/>
      <c r="C755" s="184" t="s">
        <v>1822</v>
      </c>
      <c r="D755" s="184" t="s">
        <v>124</v>
      </c>
      <c r="E755" s="185" t="s">
        <v>1823</v>
      </c>
      <c r="F755" s="186" t="s">
        <v>1824</v>
      </c>
      <c r="G755" s="187" t="s">
        <v>1825</v>
      </c>
      <c r="H755" s="188">
        <v>100</v>
      </c>
      <c r="I755" s="189"/>
      <c r="J755" s="190">
        <f>ROUND(I755*H755,2)</f>
        <v>0</v>
      </c>
      <c r="K755" s="186" t="s">
        <v>128</v>
      </c>
      <c r="L755" s="43"/>
      <c r="M755" s="191" t="s">
        <v>19</v>
      </c>
      <c r="N755" s="192" t="s">
        <v>42</v>
      </c>
      <c r="O755" s="83"/>
      <c r="P755" s="193">
        <f>O755*H755</f>
        <v>0</v>
      </c>
      <c r="Q755" s="193">
        <v>0</v>
      </c>
      <c r="R755" s="193">
        <f>Q755*H755</f>
        <v>0</v>
      </c>
      <c r="S755" s="193">
        <v>0</v>
      </c>
      <c r="T755" s="194">
        <f>S755*H755</f>
        <v>0</v>
      </c>
      <c r="U755" s="37"/>
      <c r="V755" s="37"/>
      <c r="W755" s="37"/>
      <c r="X755" s="37"/>
      <c r="Y755" s="37"/>
      <c r="Z755" s="37"/>
      <c r="AA755" s="37"/>
      <c r="AB755" s="37"/>
      <c r="AC755" s="37"/>
      <c r="AD755" s="37"/>
      <c r="AE755" s="37"/>
      <c r="AR755" s="195" t="s">
        <v>129</v>
      </c>
      <c r="AT755" s="195" t="s">
        <v>124</v>
      </c>
      <c r="AU755" s="195" t="s">
        <v>71</v>
      </c>
      <c r="AY755" s="16" t="s">
        <v>130</v>
      </c>
      <c r="BE755" s="196">
        <f>IF(N755="základní",J755,0)</f>
        <v>0</v>
      </c>
      <c r="BF755" s="196">
        <f>IF(N755="snížená",J755,0)</f>
        <v>0</v>
      </c>
      <c r="BG755" s="196">
        <f>IF(N755="zákl. přenesená",J755,0)</f>
        <v>0</v>
      </c>
      <c r="BH755" s="196">
        <f>IF(N755="sníž. přenesená",J755,0)</f>
        <v>0</v>
      </c>
      <c r="BI755" s="196">
        <f>IF(N755="nulová",J755,0)</f>
        <v>0</v>
      </c>
      <c r="BJ755" s="16" t="s">
        <v>14</v>
      </c>
      <c r="BK755" s="196">
        <f>ROUND(I755*H755,2)</f>
        <v>0</v>
      </c>
      <c r="BL755" s="16" t="s">
        <v>129</v>
      </c>
      <c r="BM755" s="195" t="s">
        <v>1826</v>
      </c>
    </row>
    <row r="756" s="2" customFormat="1" ht="37.8" customHeight="1">
      <c r="A756" s="37"/>
      <c r="B756" s="38"/>
      <c r="C756" s="184" t="s">
        <v>1827</v>
      </c>
      <c r="D756" s="184" t="s">
        <v>124</v>
      </c>
      <c r="E756" s="185" t="s">
        <v>1828</v>
      </c>
      <c r="F756" s="186" t="s">
        <v>1829</v>
      </c>
      <c r="G756" s="187" t="s">
        <v>1825</v>
      </c>
      <c r="H756" s="188">
        <v>100</v>
      </c>
      <c r="I756" s="189"/>
      <c r="J756" s="190">
        <f>ROUND(I756*H756,2)</f>
        <v>0</v>
      </c>
      <c r="K756" s="186" t="s">
        <v>128</v>
      </c>
      <c r="L756" s="43"/>
      <c r="M756" s="191" t="s">
        <v>19</v>
      </c>
      <c r="N756" s="192" t="s">
        <v>42</v>
      </c>
      <c r="O756" s="83"/>
      <c r="P756" s="193">
        <f>O756*H756</f>
        <v>0</v>
      </c>
      <c r="Q756" s="193">
        <v>0</v>
      </c>
      <c r="R756" s="193">
        <f>Q756*H756</f>
        <v>0</v>
      </c>
      <c r="S756" s="193">
        <v>0</v>
      </c>
      <c r="T756" s="194">
        <f>S756*H756</f>
        <v>0</v>
      </c>
      <c r="U756" s="37"/>
      <c r="V756" s="37"/>
      <c r="W756" s="37"/>
      <c r="X756" s="37"/>
      <c r="Y756" s="37"/>
      <c r="Z756" s="37"/>
      <c r="AA756" s="37"/>
      <c r="AB756" s="37"/>
      <c r="AC756" s="37"/>
      <c r="AD756" s="37"/>
      <c r="AE756" s="37"/>
      <c r="AR756" s="195" t="s">
        <v>129</v>
      </c>
      <c r="AT756" s="195" t="s">
        <v>124</v>
      </c>
      <c r="AU756" s="195" t="s">
        <v>71</v>
      </c>
      <c r="AY756" s="16" t="s">
        <v>130</v>
      </c>
      <c r="BE756" s="196">
        <f>IF(N756="základní",J756,0)</f>
        <v>0</v>
      </c>
      <c r="BF756" s="196">
        <f>IF(N756="snížená",J756,0)</f>
        <v>0</v>
      </c>
      <c r="BG756" s="196">
        <f>IF(N756="zákl. přenesená",J756,0)</f>
        <v>0</v>
      </c>
      <c r="BH756" s="196">
        <f>IF(N756="sníž. přenesená",J756,0)</f>
        <v>0</v>
      </c>
      <c r="BI756" s="196">
        <f>IF(N756="nulová",J756,0)</f>
        <v>0</v>
      </c>
      <c r="BJ756" s="16" t="s">
        <v>14</v>
      </c>
      <c r="BK756" s="196">
        <f>ROUND(I756*H756,2)</f>
        <v>0</v>
      </c>
      <c r="BL756" s="16" t="s">
        <v>129</v>
      </c>
      <c r="BM756" s="195" t="s">
        <v>1830</v>
      </c>
    </row>
    <row r="757" s="2" customFormat="1" ht="37.8" customHeight="1">
      <c r="A757" s="37"/>
      <c r="B757" s="38"/>
      <c r="C757" s="184" t="s">
        <v>1831</v>
      </c>
      <c r="D757" s="184" t="s">
        <v>124</v>
      </c>
      <c r="E757" s="185" t="s">
        <v>1832</v>
      </c>
      <c r="F757" s="186" t="s">
        <v>1833</v>
      </c>
      <c r="G757" s="187" t="s">
        <v>134</v>
      </c>
      <c r="H757" s="188">
        <v>20</v>
      </c>
      <c r="I757" s="189"/>
      <c r="J757" s="190">
        <f>ROUND(I757*H757,2)</f>
        <v>0</v>
      </c>
      <c r="K757" s="186" t="s">
        <v>128</v>
      </c>
      <c r="L757" s="43"/>
      <c r="M757" s="191" t="s">
        <v>19</v>
      </c>
      <c r="N757" s="192" t="s">
        <v>42</v>
      </c>
      <c r="O757" s="83"/>
      <c r="P757" s="193">
        <f>O757*H757</f>
        <v>0</v>
      </c>
      <c r="Q757" s="193">
        <v>0</v>
      </c>
      <c r="R757" s="193">
        <f>Q757*H757</f>
        <v>0</v>
      </c>
      <c r="S757" s="193">
        <v>0</v>
      </c>
      <c r="T757" s="194">
        <f>S757*H757</f>
        <v>0</v>
      </c>
      <c r="U757" s="37"/>
      <c r="V757" s="37"/>
      <c r="W757" s="37"/>
      <c r="X757" s="37"/>
      <c r="Y757" s="37"/>
      <c r="Z757" s="37"/>
      <c r="AA757" s="37"/>
      <c r="AB757" s="37"/>
      <c r="AC757" s="37"/>
      <c r="AD757" s="37"/>
      <c r="AE757" s="37"/>
      <c r="AR757" s="195" t="s">
        <v>129</v>
      </c>
      <c r="AT757" s="195" t="s">
        <v>124</v>
      </c>
      <c r="AU757" s="195" t="s">
        <v>71</v>
      </c>
      <c r="AY757" s="16" t="s">
        <v>130</v>
      </c>
      <c r="BE757" s="196">
        <f>IF(N757="základní",J757,0)</f>
        <v>0</v>
      </c>
      <c r="BF757" s="196">
        <f>IF(N757="snížená",J757,0)</f>
        <v>0</v>
      </c>
      <c r="BG757" s="196">
        <f>IF(N757="zákl. přenesená",J757,0)</f>
        <v>0</v>
      </c>
      <c r="BH757" s="196">
        <f>IF(N757="sníž. přenesená",J757,0)</f>
        <v>0</v>
      </c>
      <c r="BI757" s="196">
        <f>IF(N757="nulová",J757,0)</f>
        <v>0</v>
      </c>
      <c r="BJ757" s="16" t="s">
        <v>14</v>
      </c>
      <c r="BK757" s="196">
        <f>ROUND(I757*H757,2)</f>
        <v>0</v>
      </c>
      <c r="BL757" s="16" t="s">
        <v>129</v>
      </c>
      <c r="BM757" s="195" t="s">
        <v>1834</v>
      </c>
    </row>
    <row r="758" s="2" customFormat="1" ht="37.8" customHeight="1">
      <c r="A758" s="37"/>
      <c r="B758" s="38"/>
      <c r="C758" s="184" t="s">
        <v>1835</v>
      </c>
      <c r="D758" s="184" t="s">
        <v>124</v>
      </c>
      <c r="E758" s="185" t="s">
        <v>1836</v>
      </c>
      <c r="F758" s="186" t="s">
        <v>1837</v>
      </c>
      <c r="G758" s="187" t="s">
        <v>134</v>
      </c>
      <c r="H758" s="188">
        <v>20</v>
      </c>
      <c r="I758" s="189"/>
      <c r="J758" s="190">
        <f>ROUND(I758*H758,2)</f>
        <v>0</v>
      </c>
      <c r="K758" s="186" t="s">
        <v>128</v>
      </c>
      <c r="L758" s="43"/>
      <c r="M758" s="191" t="s">
        <v>19</v>
      </c>
      <c r="N758" s="192" t="s">
        <v>42</v>
      </c>
      <c r="O758" s="83"/>
      <c r="P758" s="193">
        <f>O758*H758</f>
        <v>0</v>
      </c>
      <c r="Q758" s="193">
        <v>0</v>
      </c>
      <c r="R758" s="193">
        <f>Q758*H758</f>
        <v>0</v>
      </c>
      <c r="S758" s="193">
        <v>0</v>
      </c>
      <c r="T758" s="194">
        <f>S758*H758</f>
        <v>0</v>
      </c>
      <c r="U758" s="37"/>
      <c r="V758" s="37"/>
      <c r="W758" s="37"/>
      <c r="X758" s="37"/>
      <c r="Y758" s="37"/>
      <c r="Z758" s="37"/>
      <c r="AA758" s="37"/>
      <c r="AB758" s="37"/>
      <c r="AC758" s="37"/>
      <c r="AD758" s="37"/>
      <c r="AE758" s="37"/>
      <c r="AR758" s="195" t="s">
        <v>129</v>
      </c>
      <c r="AT758" s="195" t="s">
        <v>124</v>
      </c>
      <c r="AU758" s="195" t="s">
        <v>71</v>
      </c>
      <c r="AY758" s="16" t="s">
        <v>130</v>
      </c>
      <c r="BE758" s="196">
        <f>IF(N758="základní",J758,0)</f>
        <v>0</v>
      </c>
      <c r="BF758" s="196">
        <f>IF(N758="snížená",J758,0)</f>
        <v>0</v>
      </c>
      <c r="BG758" s="196">
        <f>IF(N758="zákl. přenesená",J758,0)</f>
        <v>0</v>
      </c>
      <c r="BH758" s="196">
        <f>IF(N758="sníž. přenesená",J758,0)</f>
        <v>0</v>
      </c>
      <c r="BI758" s="196">
        <f>IF(N758="nulová",J758,0)</f>
        <v>0</v>
      </c>
      <c r="BJ758" s="16" t="s">
        <v>14</v>
      </c>
      <c r="BK758" s="196">
        <f>ROUND(I758*H758,2)</f>
        <v>0</v>
      </c>
      <c r="BL758" s="16" t="s">
        <v>129</v>
      </c>
      <c r="BM758" s="195" t="s">
        <v>1838</v>
      </c>
    </row>
    <row r="759" s="2" customFormat="1" ht="24.15" customHeight="1">
      <c r="A759" s="37"/>
      <c r="B759" s="38"/>
      <c r="C759" s="184" t="s">
        <v>1839</v>
      </c>
      <c r="D759" s="184" t="s">
        <v>124</v>
      </c>
      <c r="E759" s="185" t="s">
        <v>1840</v>
      </c>
      <c r="F759" s="186" t="s">
        <v>1841</v>
      </c>
      <c r="G759" s="187" t="s">
        <v>134</v>
      </c>
      <c r="H759" s="188">
        <v>20</v>
      </c>
      <c r="I759" s="189"/>
      <c r="J759" s="190">
        <f>ROUND(I759*H759,2)</f>
        <v>0</v>
      </c>
      <c r="K759" s="186" t="s">
        <v>128</v>
      </c>
      <c r="L759" s="43"/>
      <c r="M759" s="191" t="s">
        <v>19</v>
      </c>
      <c r="N759" s="192" t="s">
        <v>42</v>
      </c>
      <c r="O759" s="83"/>
      <c r="P759" s="193">
        <f>O759*H759</f>
        <v>0</v>
      </c>
      <c r="Q759" s="193">
        <v>0</v>
      </c>
      <c r="R759" s="193">
        <f>Q759*H759</f>
        <v>0</v>
      </c>
      <c r="S759" s="193">
        <v>0</v>
      </c>
      <c r="T759" s="194">
        <f>S759*H759</f>
        <v>0</v>
      </c>
      <c r="U759" s="37"/>
      <c r="V759" s="37"/>
      <c r="W759" s="37"/>
      <c r="X759" s="37"/>
      <c r="Y759" s="37"/>
      <c r="Z759" s="37"/>
      <c r="AA759" s="37"/>
      <c r="AB759" s="37"/>
      <c r="AC759" s="37"/>
      <c r="AD759" s="37"/>
      <c r="AE759" s="37"/>
      <c r="AR759" s="195" t="s">
        <v>129</v>
      </c>
      <c r="AT759" s="195" t="s">
        <v>124</v>
      </c>
      <c r="AU759" s="195" t="s">
        <v>71</v>
      </c>
      <c r="AY759" s="16" t="s">
        <v>130</v>
      </c>
      <c r="BE759" s="196">
        <f>IF(N759="základní",J759,0)</f>
        <v>0</v>
      </c>
      <c r="BF759" s="196">
        <f>IF(N759="snížená",J759,0)</f>
        <v>0</v>
      </c>
      <c r="BG759" s="196">
        <f>IF(N759="zákl. přenesená",J759,0)</f>
        <v>0</v>
      </c>
      <c r="BH759" s="196">
        <f>IF(N759="sníž. přenesená",J759,0)</f>
        <v>0</v>
      </c>
      <c r="BI759" s="196">
        <f>IF(N759="nulová",J759,0)</f>
        <v>0</v>
      </c>
      <c r="BJ759" s="16" t="s">
        <v>14</v>
      </c>
      <c r="BK759" s="196">
        <f>ROUND(I759*H759,2)</f>
        <v>0</v>
      </c>
      <c r="BL759" s="16" t="s">
        <v>129</v>
      </c>
      <c r="BM759" s="195" t="s">
        <v>1842</v>
      </c>
    </row>
    <row r="760" s="2" customFormat="1" ht="24.15" customHeight="1">
      <c r="A760" s="37"/>
      <c r="B760" s="38"/>
      <c r="C760" s="184" t="s">
        <v>1843</v>
      </c>
      <c r="D760" s="184" t="s">
        <v>124</v>
      </c>
      <c r="E760" s="185" t="s">
        <v>1844</v>
      </c>
      <c r="F760" s="186" t="s">
        <v>1845</v>
      </c>
      <c r="G760" s="187" t="s">
        <v>134</v>
      </c>
      <c r="H760" s="188">
        <v>20</v>
      </c>
      <c r="I760" s="189"/>
      <c r="J760" s="190">
        <f>ROUND(I760*H760,2)</f>
        <v>0</v>
      </c>
      <c r="K760" s="186" t="s">
        <v>128</v>
      </c>
      <c r="L760" s="43"/>
      <c r="M760" s="191" t="s">
        <v>19</v>
      </c>
      <c r="N760" s="192" t="s">
        <v>42</v>
      </c>
      <c r="O760" s="83"/>
      <c r="P760" s="193">
        <f>O760*H760</f>
        <v>0</v>
      </c>
      <c r="Q760" s="193">
        <v>0</v>
      </c>
      <c r="R760" s="193">
        <f>Q760*H760</f>
        <v>0</v>
      </c>
      <c r="S760" s="193">
        <v>0</v>
      </c>
      <c r="T760" s="194">
        <f>S760*H760</f>
        <v>0</v>
      </c>
      <c r="U760" s="37"/>
      <c r="V760" s="37"/>
      <c r="W760" s="37"/>
      <c r="X760" s="37"/>
      <c r="Y760" s="37"/>
      <c r="Z760" s="37"/>
      <c r="AA760" s="37"/>
      <c r="AB760" s="37"/>
      <c r="AC760" s="37"/>
      <c r="AD760" s="37"/>
      <c r="AE760" s="37"/>
      <c r="AR760" s="195" t="s">
        <v>129</v>
      </c>
      <c r="AT760" s="195" t="s">
        <v>124</v>
      </c>
      <c r="AU760" s="195" t="s">
        <v>71</v>
      </c>
      <c r="AY760" s="16" t="s">
        <v>130</v>
      </c>
      <c r="BE760" s="196">
        <f>IF(N760="základní",J760,0)</f>
        <v>0</v>
      </c>
      <c r="BF760" s="196">
        <f>IF(N760="snížená",J760,0)</f>
        <v>0</v>
      </c>
      <c r="BG760" s="196">
        <f>IF(N760="zákl. přenesená",J760,0)</f>
        <v>0</v>
      </c>
      <c r="BH760" s="196">
        <f>IF(N760="sníž. přenesená",J760,0)</f>
        <v>0</v>
      </c>
      <c r="BI760" s="196">
        <f>IF(N760="nulová",J760,0)</f>
        <v>0</v>
      </c>
      <c r="BJ760" s="16" t="s">
        <v>14</v>
      </c>
      <c r="BK760" s="196">
        <f>ROUND(I760*H760,2)</f>
        <v>0</v>
      </c>
      <c r="BL760" s="16" t="s">
        <v>129</v>
      </c>
      <c r="BM760" s="195" t="s">
        <v>1846</v>
      </c>
    </row>
    <row r="761" s="2" customFormat="1" ht="24.15" customHeight="1">
      <c r="A761" s="37"/>
      <c r="B761" s="38"/>
      <c r="C761" s="184" t="s">
        <v>1847</v>
      </c>
      <c r="D761" s="184" t="s">
        <v>124</v>
      </c>
      <c r="E761" s="185" t="s">
        <v>1848</v>
      </c>
      <c r="F761" s="186" t="s">
        <v>1849</v>
      </c>
      <c r="G761" s="187" t="s">
        <v>134</v>
      </c>
      <c r="H761" s="188">
        <v>20</v>
      </c>
      <c r="I761" s="189"/>
      <c r="J761" s="190">
        <f>ROUND(I761*H761,2)</f>
        <v>0</v>
      </c>
      <c r="K761" s="186" t="s">
        <v>128</v>
      </c>
      <c r="L761" s="43"/>
      <c r="M761" s="191" t="s">
        <v>19</v>
      </c>
      <c r="N761" s="192" t="s">
        <v>42</v>
      </c>
      <c r="O761" s="83"/>
      <c r="P761" s="193">
        <f>O761*H761</f>
        <v>0</v>
      </c>
      <c r="Q761" s="193">
        <v>0</v>
      </c>
      <c r="R761" s="193">
        <f>Q761*H761</f>
        <v>0</v>
      </c>
      <c r="S761" s="193">
        <v>0</v>
      </c>
      <c r="T761" s="194">
        <f>S761*H761</f>
        <v>0</v>
      </c>
      <c r="U761" s="37"/>
      <c r="V761" s="37"/>
      <c r="W761" s="37"/>
      <c r="X761" s="37"/>
      <c r="Y761" s="37"/>
      <c r="Z761" s="37"/>
      <c r="AA761" s="37"/>
      <c r="AB761" s="37"/>
      <c r="AC761" s="37"/>
      <c r="AD761" s="37"/>
      <c r="AE761" s="37"/>
      <c r="AR761" s="195" t="s">
        <v>129</v>
      </c>
      <c r="AT761" s="195" t="s">
        <v>124</v>
      </c>
      <c r="AU761" s="195" t="s">
        <v>71</v>
      </c>
      <c r="AY761" s="16" t="s">
        <v>130</v>
      </c>
      <c r="BE761" s="196">
        <f>IF(N761="základní",J761,0)</f>
        <v>0</v>
      </c>
      <c r="BF761" s="196">
        <f>IF(N761="snížená",J761,0)</f>
        <v>0</v>
      </c>
      <c r="BG761" s="196">
        <f>IF(N761="zákl. přenesená",J761,0)</f>
        <v>0</v>
      </c>
      <c r="BH761" s="196">
        <f>IF(N761="sníž. přenesená",J761,0)</f>
        <v>0</v>
      </c>
      <c r="BI761" s="196">
        <f>IF(N761="nulová",J761,0)</f>
        <v>0</v>
      </c>
      <c r="BJ761" s="16" t="s">
        <v>14</v>
      </c>
      <c r="BK761" s="196">
        <f>ROUND(I761*H761,2)</f>
        <v>0</v>
      </c>
      <c r="BL761" s="16" t="s">
        <v>129</v>
      </c>
      <c r="BM761" s="195" t="s">
        <v>1850</v>
      </c>
    </row>
    <row r="762" s="2" customFormat="1" ht="24.15" customHeight="1">
      <c r="A762" s="37"/>
      <c r="B762" s="38"/>
      <c r="C762" s="184" t="s">
        <v>1851</v>
      </c>
      <c r="D762" s="184" t="s">
        <v>124</v>
      </c>
      <c r="E762" s="185" t="s">
        <v>1852</v>
      </c>
      <c r="F762" s="186" t="s">
        <v>1853</v>
      </c>
      <c r="G762" s="187" t="s">
        <v>134</v>
      </c>
      <c r="H762" s="188">
        <v>20</v>
      </c>
      <c r="I762" s="189"/>
      <c r="J762" s="190">
        <f>ROUND(I762*H762,2)</f>
        <v>0</v>
      </c>
      <c r="K762" s="186" t="s">
        <v>128</v>
      </c>
      <c r="L762" s="43"/>
      <c r="M762" s="191" t="s">
        <v>19</v>
      </c>
      <c r="N762" s="192" t="s">
        <v>42</v>
      </c>
      <c r="O762" s="83"/>
      <c r="P762" s="193">
        <f>O762*H762</f>
        <v>0</v>
      </c>
      <c r="Q762" s="193">
        <v>0</v>
      </c>
      <c r="R762" s="193">
        <f>Q762*H762</f>
        <v>0</v>
      </c>
      <c r="S762" s="193">
        <v>0</v>
      </c>
      <c r="T762" s="194">
        <f>S762*H762</f>
        <v>0</v>
      </c>
      <c r="U762" s="37"/>
      <c r="V762" s="37"/>
      <c r="W762" s="37"/>
      <c r="X762" s="37"/>
      <c r="Y762" s="37"/>
      <c r="Z762" s="37"/>
      <c r="AA762" s="37"/>
      <c r="AB762" s="37"/>
      <c r="AC762" s="37"/>
      <c r="AD762" s="37"/>
      <c r="AE762" s="37"/>
      <c r="AR762" s="195" t="s">
        <v>129</v>
      </c>
      <c r="AT762" s="195" t="s">
        <v>124</v>
      </c>
      <c r="AU762" s="195" t="s">
        <v>71</v>
      </c>
      <c r="AY762" s="16" t="s">
        <v>130</v>
      </c>
      <c r="BE762" s="196">
        <f>IF(N762="základní",J762,0)</f>
        <v>0</v>
      </c>
      <c r="BF762" s="196">
        <f>IF(N762="snížená",J762,0)</f>
        <v>0</v>
      </c>
      <c r="BG762" s="196">
        <f>IF(N762="zákl. přenesená",J762,0)</f>
        <v>0</v>
      </c>
      <c r="BH762" s="196">
        <f>IF(N762="sníž. přenesená",J762,0)</f>
        <v>0</v>
      </c>
      <c r="BI762" s="196">
        <f>IF(N762="nulová",J762,0)</f>
        <v>0</v>
      </c>
      <c r="BJ762" s="16" t="s">
        <v>14</v>
      </c>
      <c r="BK762" s="196">
        <f>ROUND(I762*H762,2)</f>
        <v>0</v>
      </c>
      <c r="BL762" s="16" t="s">
        <v>129</v>
      </c>
      <c r="BM762" s="195" t="s">
        <v>1854</v>
      </c>
    </row>
    <row r="763" s="2" customFormat="1" ht="37.8" customHeight="1">
      <c r="A763" s="37"/>
      <c r="B763" s="38"/>
      <c r="C763" s="184" t="s">
        <v>1855</v>
      </c>
      <c r="D763" s="184" t="s">
        <v>124</v>
      </c>
      <c r="E763" s="185" t="s">
        <v>1856</v>
      </c>
      <c r="F763" s="186" t="s">
        <v>1857</v>
      </c>
      <c r="G763" s="187" t="s">
        <v>134</v>
      </c>
      <c r="H763" s="188">
        <v>20</v>
      </c>
      <c r="I763" s="189"/>
      <c r="J763" s="190">
        <f>ROUND(I763*H763,2)</f>
        <v>0</v>
      </c>
      <c r="K763" s="186" t="s">
        <v>128</v>
      </c>
      <c r="L763" s="43"/>
      <c r="M763" s="191" t="s">
        <v>19</v>
      </c>
      <c r="N763" s="192" t="s">
        <v>42</v>
      </c>
      <c r="O763" s="83"/>
      <c r="P763" s="193">
        <f>O763*H763</f>
        <v>0</v>
      </c>
      <c r="Q763" s="193">
        <v>0</v>
      </c>
      <c r="R763" s="193">
        <f>Q763*H763</f>
        <v>0</v>
      </c>
      <c r="S763" s="193">
        <v>0</v>
      </c>
      <c r="T763" s="194">
        <f>S763*H763</f>
        <v>0</v>
      </c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R763" s="195" t="s">
        <v>129</v>
      </c>
      <c r="AT763" s="195" t="s">
        <v>124</v>
      </c>
      <c r="AU763" s="195" t="s">
        <v>71</v>
      </c>
      <c r="AY763" s="16" t="s">
        <v>130</v>
      </c>
      <c r="BE763" s="196">
        <f>IF(N763="základní",J763,0)</f>
        <v>0</v>
      </c>
      <c r="BF763" s="196">
        <f>IF(N763="snížená",J763,0)</f>
        <v>0</v>
      </c>
      <c r="BG763" s="196">
        <f>IF(N763="zákl. přenesená",J763,0)</f>
        <v>0</v>
      </c>
      <c r="BH763" s="196">
        <f>IF(N763="sníž. přenesená",J763,0)</f>
        <v>0</v>
      </c>
      <c r="BI763" s="196">
        <f>IF(N763="nulová",J763,0)</f>
        <v>0</v>
      </c>
      <c r="BJ763" s="16" t="s">
        <v>14</v>
      </c>
      <c r="BK763" s="196">
        <f>ROUND(I763*H763,2)</f>
        <v>0</v>
      </c>
      <c r="BL763" s="16" t="s">
        <v>129</v>
      </c>
      <c r="BM763" s="195" t="s">
        <v>1858</v>
      </c>
    </row>
    <row r="764" s="2" customFormat="1" ht="37.8" customHeight="1">
      <c r="A764" s="37"/>
      <c r="B764" s="38"/>
      <c r="C764" s="184" t="s">
        <v>1859</v>
      </c>
      <c r="D764" s="184" t="s">
        <v>124</v>
      </c>
      <c r="E764" s="185" t="s">
        <v>1860</v>
      </c>
      <c r="F764" s="186" t="s">
        <v>1861</v>
      </c>
      <c r="G764" s="187" t="s">
        <v>134</v>
      </c>
      <c r="H764" s="188">
        <v>20</v>
      </c>
      <c r="I764" s="189"/>
      <c r="J764" s="190">
        <f>ROUND(I764*H764,2)</f>
        <v>0</v>
      </c>
      <c r="K764" s="186" t="s">
        <v>128</v>
      </c>
      <c r="L764" s="43"/>
      <c r="M764" s="191" t="s">
        <v>19</v>
      </c>
      <c r="N764" s="192" t="s">
        <v>42</v>
      </c>
      <c r="O764" s="83"/>
      <c r="P764" s="193">
        <f>O764*H764</f>
        <v>0</v>
      </c>
      <c r="Q764" s="193">
        <v>0</v>
      </c>
      <c r="R764" s="193">
        <f>Q764*H764</f>
        <v>0</v>
      </c>
      <c r="S764" s="193">
        <v>0</v>
      </c>
      <c r="T764" s="194">
        <f>S764*H764</f>
        <v>0</v>
      </c>
      <c r="U764" s="37"/>
      <c r="V764" s="37"/>
      <c r="W764" s="37"/>
      <c r="X764" s="37"/>
      <c r="Y764" s="37"/>
      <c r="Z764" s="37"/>
      <c r="AA764" s="37"/>
      <c r="AB764" s="37"/>
      <c r="AC764" s="37"/>
      <c r="AD764" s="37"/>
      <c r="AE764" s="37"/>
      <c r="AR764" s="195" t="s">
        <v>129</v>
      </c>
      <c r="AT764" s="195" t="s">
        <v>124</v>
      </c>
      <c r="AU764" s="195" t="s">
        <v>71</v>
      </c>
      <c r="AY764" s="16" t="s">
        <v>130</v>
      </c>
      <c r="BE764" s="196">
        <f>IF(N764="základní",J764,0)</f>
        <v>0</v>
      </c>
      <c r="BF764" s="196">
        <f>IF(N764="snížená",J764,0)</f>
        <v>0</v>
      </c>
      <c r="BG764" s="196">
        <f>IF(N764="zákl. přenesená",J764,0)</f>
        <v>0</v>
      </c>
      <c r="BH764" s="196">
        <f>IF(N764="sníž. přenesená",J764,0)</f>
        <v>0</v>
      </c>
      <c r="BI764" s="196">
        <f>IF(N764="nulová",J764,0)</f>
        <v>0</v>
      </c>
      <c r="BJ764" s="16" t="s">
        <v>14</v>
      </c>
      <c r="BK764" s="196">
        <f>ROUND(I764*H764,2)</f>
        <v>0</v>
      </c>
      <c r="BL764" s="16" t="s">
        <v>129</v>
      </c>
      <c r="BM764" s="195" t="s">
        <v>1862</v>
      </c>
    </row>
    <row r="765" s="2" customFormat="1" ht="24.15" customHeight="1">
      <c r="A765" s="37"/>
      <c r="B765" s="38"/>
      <c r="C765" s="184" t="s">
        <v>1863</v>
      </c>
      <c r="D765" s="184" t="s">
        <v>124</v>
      </c>
      <c r="E765" s="185" t="s">
        <v>1864</v>
      </c>
      <c r="F765" s="186" t="s">
        <v>1865</v>
      </c>
      <c r="G765" s="187" t="s">
        <v>134</v>
      </c>
      <c r="H765" s="188">
        <v>20</v>
      </c>
      <c r="I765" s="189"/>
      <c r="J765" s="190">
        <f>ROUND(I765*H765,2)</f>
        <v>0</v>
      </c>
      <c r="K765" s="186" t="s">
        <v>128</v>
      </c>
      <c r="L765" s="43"/>
      <c r="M765" s="191" t="s">
        <v>19</v>
      </c>
      <c r="N765" s="192" t="s">
        <v>42</v>
      </c>
      <c r="O765" s="83"/>
      <c r="P765" s="193">
        <f>O765*H765</f>
        <v>0</v>
      </c>
      <c r="Q765" s="193">
        <v>0</v>
      </c>
      <c r="R765" s="193">
        <f>Q765*H765</f>
        <v>0</v>
      </c>
      <c r="S765" s="193">
        <v>0</v>
      </c>
      <c r="T765" s="194">
        <f>S765*H765</f>
        <v>0</v>
      </c>
      <c r="U765" s="37"/>
      <c r="V765" s="37"/>
      <c r="W765" s="37"/>
      <c r="X765" s="37"/>
      <c r="Y765" s="37"/>
      <c r="Z765" s="37"/>
      <c r="AA765" s="37"/>
      <c r="AB765" s="37"/>
      <c r="AC765" s="37"/>
      <c r="AD765" s="37"/>
      <c r="AE765" s="37"/>
      <c r="AR765" s="195" t="s">
        <v>129</v>
      </c>
      <c r="AT765" s="195" t="s">
        <v>124</v>
      </c>
      <c r="AU765" s="195" t="s">
        <v>71</v>
      </c>
      <c r="AY765" s="16" t="s">
        <v>130</v>
      </c>
      <c r="BE765" s="196">
        <f>IF(N765="základní",J765,0)</f>
        <v>0</v>
      </c>
      <c r="BF765" s="196">
        <f>IF(N765="snížená",J765,0)</f>
        <v>0</v>
      </c>
      <c r="BG765" s="196">
        <f>IF(N765="zákl. přenesená",J765,0)</f>
        <v>0</v>
      </c>
      <c r="BH765" s="196">
        <f>IF(N765="sníž. přenesená",J765,0)</f>
        <v>0</v>
      </c>
      <c r="BI765" s="196">
        <f>IF(N765="nulová",J765,0)</f>
        <v>0</v>
      </c>
      <c r="BJ765" s="16" t="s">
        <v>14</v>
      </c>
      <c r="BK765" s="196">
        <f>ROUND(I765*H765,2)</f>
        <v>0</v>
      </c>
      <c r="BL765" s="16" t="s">
        <v>129</v>
      </c>
      <c r="BM765" s="195" t="s">
        <v>1866</v>
      </c>
    </row>
    <row r="766" s="2" customFormat="1" ht="24.15" customHeight="1">
      <c r="A766" s="37"/>
      <c r="B766" s="38"/>
      <c r="C766" s="184" t="s">
        <v>1867</v>
      </c>
      <c r="D766" s="184" t="s">
        <v>124</v>
      </c>
      <c r="E766" s="185" t="s">
        <v>1868</v>
      </c>
      <c r="F766" s="186" t="s">
        <v>1869</v>
      </c>
      <c r="G766" s="187" t="s">
        <v>134</v>
      </c>
      <c r="H766" s="188">
        <v>20</v>
      </c>
      <c r="I766" s="189"/>
      <c r="J766" s="190">
        <f>ROUND(I766*H766,2)</f>
        <v>0</v>
      </c>
      <c r="K766" s="186" t="s">
        <v>128</v>
      </c>
      <c r="L766" s="43"/>
      <c r="M766" s="191" t="s">
        <v>19</v>
      </c>
      <c r="N766" s="192" t="s">
        <v>42</v>
      </c>
      <c r="O766" s="83"/>
      <c r="P766" s="193">
        <f>O766*H766</f>
        <v>0</v>
      </c>
      <c r="Q766" s="193">
        <v>0</v>
      </c>
      <c r="R766" s="193">
        <f>Q766*H766</f>
        <v>0</v>
      </c>
      <c r="S766" s="193">
        <v>0</v>
      </c>
      <c r="T766" s="194">
        <f>S766*H766</f>
        <v>0</v>
      </c>
      <c r="U766" s="37"/>
      <c r="V766" s="37"/>
      <c r="W766" s="37"/>
      <c r="X766" s="37"/>
      <c r="Y766" s="37"/>
      <c r="Z766" s="37"/>
      <c r="AA766" s="37"/>
      <c r="AB766" s="37"/>
      <c r="AC766" s="37"/>
      <c r="AD766" s="37"/>
      <c r="AE766" s="37"/>
      <c r="AR766" s="195" t="s">
        <v>129</v>
      </c>
      <c r="AT766" s="195" t="s">
        <v>124</v>
      </c>
      <c r="AU766" s="195" t="s">
        <v>71</v>
      </c>
      <c r="AY766" s="16" t="s">
        <v>130</v>
      </c>
      <c r="BE766" s="196">
        <f>IF(N766="základní",J766,0)</f>
        <v>0</v>
      </c>
      <c r="BF766" s="196">
        <f>IF(N766="snížená",J766,0)</f>
        <v>0</v>
      </c>
      <c r="BG766" s="196">
        <f>IF(N766="zákl. přenesená",J766,0)</f>
        <v>0</v>
      </c>
      <c r="BH766" s="196">
        <f>IF(N766="sníž. přenesená",J766,0)</f>
        <v>0</v>
      </c>
      <c r="BI766" s="196">
        <f>IF(N766="nulová",J766,0)</f>
        <v>0</v>
      </c>
      <c r="BJ766" s="16" t="s">
        <v>14</v>
      </c>
      <c r="BK766" s="196">
        <f>ROUND(I766*H766,2)</f>
        <v>0</v>
      </c>
      <c r="BL766" s="16" t="s">
        <v>129</v>
      </c>
      <c r="BM766" s="195" t="s">
        <v>1870</v>
      </c>
    </row>
    <row r="767" s="2" customFormat="1" ht="33" customHeight="1">
      <c r="A767" s="37"/>
      <c r="B767" s="38"/>
      <c r="C767" s="184" t="s">
        <v>1871</v>
      </c>
      <c r="D767" s="184" t="s">
        <v>124</v>
      </c>
      <c r="E767" s="185" t="s">
        <v>1872</v>
      </c>
      <c r="F767" s="186" t="s">
        <v>1873</v>
      </c>
      <c r="G767" s="187" t="s">
        <v>134</v>
      </c>
      <c r="H767" s="188">
        <v>20</v>
      </c>
      <c r="I767" s="189"/>
      <c r="J767" s="190">
        <f>ROUND(I767*H767,2)</f>
        <v>0</v>
      </c>
      <c r="K767" s="186" t="s">
        <v>128</v>
      </c>
      <c r="L767" s="43"/>
      <c r="M767" s="191" t="s">
        <v>19</v>
      </c>
      <c r="N767" s="192" t="s">
        <v>42</v>
      </c>
      <c r="O767" s="83"/>
      <c r="P767" s="193">
        <f>O767*H767</f>
        <v>0</v>
      </c>
      <c r="Q767" s="193">
        <v>0</v>
      </c>
      <c r="R767" s="193">
        <f>Q767*H767</f>
        <v>0</v>
      </c>
      <c r="S767" s="193">
        <v>0</v>
      </c>
      <c r="T767" s="194">
        <f>S767*H767</f>
        <v>0</v>
      </c>
      <c r="U767" s="37"/>
      <c r="V767" s="37"/>
      <c r="W767" s="37"/>
      <c r="X767" s="37"/>
      <c r="Y767" s="37"/>
      <c r="Z767" s="37"/>
      <c r="AA767" s="37"/>
      <c r="AB767" s="37"/>
      <c r="AC767" s="37"/>
      <c r="AD767" s="37"/>
      <c r="AE767" s="37"/>
      <c r="AR767" s="195" t="s">
        <v>129</v>
      </c>
      <c r="AT767" s="195" t="s">
        <v>124</v>
      </c>
      <c r="AU767" s="195" t="s">
        <v>71</v>
      </c>
      <c r="AY767" s="16" t="s">
        <v>130</v>
      </c>
      <c r="BE767" s="196">
        <f>IF(N767="základní",J767,0)</f>
        <v>0</v>
      </c>
      <c r="BF767" s="196">
        <f>IF(N767="snížená",J767,0)</f>
        <v>0</v>
      </c>
      <c r="BG767" s="196">
        <f>IF(N767="zákl. přenesená",J767,0)</f>
        <v>0</v>
      </c>
      <c r="BH767" s="196">
        <f>IF(N767="sníž. přenesená",J767,0)</f>
        <v>0</v>
      </c>
      <c r="BI767" s="196">
        <f>IF(N767="nulová",J767,0)</f>
        <v>0</v>
      </c>
      <c r="BJ767" s="16" t="s">
        <v>14</v>
      </c>
      <c r="BK767" s="196">
        <f>ROUND(I767*H767,2)</f>
        <v>0</v>
      </c>
      <c r="BL767" s="16" t="s">
        <v>129</v>
      </c>
      <c r="BM767" s="195" t="s">
        <v>1874</v>
      </c>
    </row>
    <row r="768" s="2" customFormat="1" ht="33" customHeight="1">
      <c r="A768" s="37"/>
      <c r="B768" s="38"/>
      <c r="C768" s="184" t="s">
        <v>1875</v>
      </c>
      <c r="D768" s="184" t="s">
        <v>124</v>
      </c>
      <c r="E768" s="185" t="s">
        <v>1876</v>
      </c>
      <c r="F768" s="186" t="s">
        <v>1877</v>
      </c>
      <c r="G768" s="187" t="s">
        <v>134</v>
      </c>
      <c r="H768" s="188">
        <v>20</v>
      </c>
      <c r="I768" s="189"/>
      <c r="J768" s="190">
        <f>ROUND(I768*H768,2)</f>
        <v>0</v>
      </c>
      <c r="K768" s="186" t="s">
        <v>128</v>
      </c>
      <c r="L768" s="43"/>
      <c r="M768" s="191" t="s">
        <v>19</v>
      </c>
      <c r="N768" s="192" t="s">
        <v>42</v>
      </c>
      <c r="O768" s="83"/>
      <c r="P768" s="193">
        <f>O768*H768</f>
        <v>0</v>
      </c>
      <c r="Q768" s="193">
        <v>0</v>
      </c>
      <c r="R768" s="193">
        <f>Q768*H768</f>
        <v>0</v>
      </c>
      <c r="S768" s="193">
        <v>0</v>
      </c>
      <c r="T768" s="194">
        <f>S768*H768</f>
        <v>0</v>
      </c>
      <c r="U768" s="37"/>
      <c r="V768" s="37"/>
      <c r="W768" s="37"/>
      <c r="X768" s="37"/>
      <c r="Y768" s="37"/>
      <c r="Z768" s="37"/>
      <c r="AA768" s="37"/>
      <c r="AB768" s="37"/>
      <c r="AC768" s="37"/>
      <c r="AD768" s="37"/>
      <c r="AE768" s="37"/>
      <c r="AR768" s="195" t="s">
        <v>129</v>
      </c>
      <c r="AT768" s="195" t="s">
        <v>124</v>
      </c>
      <c r="AU768" s="195" t="s">
        <v>71</v>
      </c>
      <c r="AY768" s="16" t="s">
        <v>130</v>
      </c>
      <c r="BE768" s="196">
        <f>IF(N768="základní",J768,0)</f>
        <v>0</v>
      </c>
      <c r="BF768" s="196">
        <f>IF(N768="snížená",J768,0)</f>
        <v>0</v>
      </c>
      <c r="BG768" s="196">
        <f>IF(N768="zákl. přenesená",J768,0)</f>
        <v>0</v>
      </c>
      <c r="BH768" s="196">
        <f>IF(N768="sníž. přenesená",J768,0)</f>
        <v>0</v>
      </c>
      <c r="BI768" s="196">
        <f>IF(N768="nulová",J768,0)</f>
        <v>0</v>
      </c>
      <c r="BJ768" s="16" t="s">
        <v>14</v>
      </c>
      <c r="BK768" s="196">
        <f>ROUND(I768*H768,2)</f>
        <v>0</v>
      </c>
      <c r="BL768" s="16" t="s">
        <v>129</v>
      </c>
      <c r="BM768" s="195" t="s">
        <v>1878</v>
      </c>
    </row>
    <row r="769" s="2" customFormat="1" ht="33" customHeight="1">
      <c r="A769" s="37"/>
      <c r="B769" s="38"/>
      <c r="C769" s="184" t="s">
        <v>1879</v>
      </c>
      <c r="D769" s="184" t="s">
        <v>124</v>
      </c>
      <c r="E769" s="185" t="s">
        <v>1880</v>
      </c>
      <c r="F769" s="186" t="s">
        <v>1881</v>
      </c>
      <c r="G769" s="187" t="s">
        <v>134</v>
      </c>
      <c r="H769" s="188">
        <v>20</v>
      </c>
      <c r="I769" s="189"/>
      <c r="J769" s="190">
        <f>ROUND(I769*H769,2)</f>
        <v>0</v>
      </c>
      <c r="K769" s="186" t="s">
        <v>128</v>
      </c>
      <c r="L769" s="43"/>
      <c r="M769" s="191" t="s">
        <v>19</v>
      </c>
      <c r="N769" s="192" t="s">
        <v>42</v>
      </c>
      <c r="O769" s="83"/>
      <c r="P769" s="193">
        <f>O769*H769</f>
        <v>0</v>
      </c>
      <c r="Q769" s="193">
        <v>0</v>
      </c>
      <c r="R769" s="193">
        <f>Q769*H769</f>
        <v>0</v>
      </c>
      <c r="S769" s="193">
        <v>0</v>
      </c>
      <c r="T769" s="194">
        <f>S769*H769</f>
        <v>0</v>
      </c>
      <c r="U769" s="37"/>
      <c r="V769" s="37"/>
      <c r="W769" s="37"/>
      <c r="X769" s="37"/>
      <c r="Y769" s="37"/>
      <c r="Z769" s="37"/>
      <c r="AA769" s="37"/>
      <c r="AB769" s="37"/>
      <c r="AC769" s="37"/>
      <c r="AD769" s="37"/>
      <c r="AE769" s="37"/>
      <c r="AR769" s="195" t="s">
        <v>129</v>
      </c>
      <c r="AT769" s="195" t="s">
        <v>124</v>
      </c>
      <c r="AU769" s="195" t="s">
        <v>71</v>
      </c>
      <c r="AY769" s="16" t="s">
        <v>130</v>
      </c>
      <c r="BE769" s="196">
        <f>IF(N769="základní",J769,0)</f>
        <v>0</v>
      </c>
      <c r="BF769" s="196">
        <f>IF(N769="snížená",J769,0)</f>
        <v>0</v>
      </c>
      <c r="BG769" s="196">
        <f>IF(N769="zákl. přenesená",J769,0)</f>
        <v>0</v>
      </c>
      <c r="BH769" s="196">
        <f>IF(N769="sníž. přenesená",J769,0)</f>
        <v>0</v>
      </c>
      <c r="BI769" s="196">
        <f>IF(N769="nulová",J769,0)</f>
        <v>0</v>
      </c>
      <c r="BJ769" s="16" t="s">
        <v>14</v>
      </c>
      <c r="BK769" s="196">
        <f>ROUND(I769*H769,2)</f>
        <v>0</v>
      </c>
      <c r="BL769" s="16" t="s">
        <v>129</v>
      </c>
      <c r="BM769" s="195" t="s">
        <v>1882</v>
      </c>
    </row>
    <row r="770" s="2" customFormat="1" ht="24.15" customHeight="1">
      <c r="A770" s="37"/>
      <c r="B770" s="38"/>
      <c r="C770" s="184" t="s">
        <v>1883</v>
      </c>
      <c r="D770" s="184" t="s">
        <v>124</v>
      </c>
      <c r="E770" s="185" t="s">
        <v>1884</v>
      </c>
      <c r="F770" s="186" t="s">
        <v>1885</v>
      </c>
      <c r="G770" s="187" t="s">
        <v>134</v>
      </c>
      <c r="H770" s="188">
        <v>20</v>
      </c>
      <c r="I770" s="189"/>
      <c r="J770" s="190">
        <f>ROUND(I770*H770,2)</f>
        <v>0</v>
      </c>
      <c r="K770" s="186" t="s">
        <v>128</v>
      </c>
      <c r="L770" s="43"/>
      <c r="M770" s="191" t="s">
        <v>19</v>
      </c>
      <c r="N770" s="192" t="s">
        <v>42</v>
      </c>
      <c r="O770" s="83"/>
      <c r="P770" s="193">
        <f>O770*H770</f>
        <v>0</v>
      </c>
      <c r="Q770" s="193">
        <v>0</v>
      </c>
      <c r="R770" s="193">
        <f>Q770*H770</f>
        <v>0</v>
      </c>
      <c r="S770" s="193">
        <v>0</v>
      </c>
      <c r="T770" s="194">
        <f>S770*H770</f>
        <v>0</v>
      </c>
      <c r="U770" s="37"/>
      <c r="V770" s="37"/>
      <c r="W770" s="37"/>
      <c r="X770" s="37"/>
      <c r="Y770" s="37"/>
      <c r="Z770" s="37"/>
      <c r="AA770" s="37"/>
      <c r="AB770" s="37"/>
      <c r="AC770" s="37"/>
      <c r="AD770" s="37"/>
      <c r="AE770" s="37"/>
      <c r="AR770" s="195" t="s">
        <v>129</v>
      </c>
      <c r="AT770" s="195" t="s">
        <v>124</v>
      </c>
      <c r="AU770" s="195" t="s">
        <v>71</v>
      </c>
      <c r="AY770" s="16" t="s">
        <v>130</v>
      </c>
      <c r="BE770" s="196">
        <f>IF(N770="základní",J770,0)</f>
        <v>0</v>
      </c>
      <c r="BF770" s="196">
        <f>IF(N770="snížená",J770,0)</f>
        <v>0</v>
      </c>
      <c r="BG770" s="196">
        <f>IF(N770="zákl. přenesená",J770,0)</f>
        <v>0</v>
      </c>
      <c r="BH770" s="196">
        <f>IF(N770="sníž. přenesená",J770,0)</f>
        <v>0</v>
      </c>
      <c r="BI770" s="196">
        <f>IF(N770="nulová",J770,0)</f>
        <v>0</v>
      </c>
      <c r="BJ770" s="16" t="s">
        <v>14</v>
      </c>
      <c r="BK770" s="196">
        <f>ROUND(I770*H770,2)</f>
        <v>0</v>
      </c>
      <c r="BL770" s="16" t="s">
        <v>129</v>
      </c>
      <c r="BM770" s="195" t="s">
        <v>1886</v>
      </c>
    </row>
    <row r="771" s="2" customFormat="1" ht="33" customHeight="1">
      <c r="A771" s="37"/>
      <c r="B771" s="38"/>
      <c r="C771" s="184" t="s">
        <v>1887</v>
      </c>
      <c r="D771" s="184" t="s">
        <v>124</v>
      </c>
      <c r="E771" s="185" t="s">
        <v>1888</v>
      </c>
      <c r="F771" s="186" t="s">
        <v>1889</v>
      </c>
      <c r="G771" s="187" t="s">
        <v>134</v>
      </c>
      <c r="H771" s="188">
        <v>20</v>
      </c>
      <c r="I771" s="189"/>
      <c r="J771" s="190">
        <f>ROUND(I771*H771,2)</f>
        <v>0</v>
      </c>
      <c r="K771" s="186" t="s">
        <v>128</v>
      </c>
      <c r="L771" s="43"/>
      <c r="M771" s="191" t="s">
        <v>19</v>
      </c>
      <c r="N771" s="192" t="s">
        <v>42</v>
      </c>
      <c r="O771" s="83"/>
      <c r="P771" s="193">
        <f>O771*H771</f>
        <v>0</v>
      </c>
      <c r="Q771" s="193">
        <v>0</v>
      </c>
      <c r="R771" s="193">
        <f>Q771*H771</f>
        <v>0</v>
      </c>
      <c r="S771" s="193">
        <v>0</v>
      </c>
      <c r="T771" s="194">
        <f>S771*H771</f>
        <v>0</v>
      </c>
      <c r="U771" s="37"/>
      <c r="V771" s="37"/>
      <c r="W771" s="37"/>
      <c r="X771" s="37"/>
      <c r="Y771" s="37"/>
      <c r="Z771" s="37"/>
      <c r="AA771" s="37"/>
      <c r="AB771" s="37"/>
      <c r="AC771" s="37"/>
      <c r="AD771" s="37"/>
      <c r="AE771" s="37"/>
      <c r="AR771" s="195" t="s">
        <v>129</v>
      </c>
      <c r="AT771" s="195" t="s">
        <v>124</v>
      </c>
      <c r="AU771" s="195" t="s">
        <v>71</v>
      </c>
      <c r="AY771" s="16" t="s">
        <v>130</v>
      </c>
      <c r="BE771" s="196">
        <f>IF(N771="základní",J771,0)</f>
        <v>0</v>
      </c>
      <c r="BF771" s="196">
        <f>IF(N771="snížená",J771,0)</f>
        <v>0</v>
      </c>
      <c r="BG771" s="196">
        <f>IF(N771="zákl. přenesená",J771,0)</f>
        <v>0</v>
      </c>
      <c r="BH771" s="196">
        <f>IF(N771="sníž. přenesená",J771,0)</f>
        <v>0</v>
      </c>
      <c r="BI771" s="196">
        <f>IF(N771="nulová",J771,0)</f>
        <v>0</v>
      </c>
      <c r="BJ771" s="16" t="s">
        <v>14</v>
      </c>
      <c r="BK771" s="196">
        <f>ROUND(I771*H771,2)</f>
        <v>0</v>
      </c>
      <c r="BL771" s="16" t="s">
        <v>129</v>
      </c>
      <c r="BM771" s="195" t="s">
        <v>1890</v>
      </c>
    </row>
    <row r="772" s="2" customFormat="1" ht="24.15" customHeight="1">
      <c r="A772" s="37"/>
      <c r="B772" s="38"/>
      <c r="C772" s="184" t="s">
        <v>1891</v>
      </c>
      <c r="D772" s="184" t="s">
        <v>124</v>
      </c>
      <c r="E772" s="185" t="s">
        <v>1892</v>
      </c>
      <c r="F772" s="186" t="s">
        <v>1893</v>
      </c>
      <c r="G772" s="187" t="s">
        <v>134</v>
      </c>
      <c r="H772" s="188">
        <v>20</v>
      </c>
      <c r="I772" s="189"/>
      <c r="J772" s="190">
        <f>ROUND(I772*H772,2)</f>
        <v>0</v>
      </c>
      <c r="K772" s="186" t="s">
        <v>128</v>
      </c>
      <c r="L772" s="43"/>
      <c r="M772" s="191" t="s">
        <v>19</v>
      </c>
      <c r="N772" s="192" t="s">
        <v>42</v>
      </c>
      <c r="O772" s="83"/>
      <c r="P772" s="193">
        <f>O772*H772</f>
        <v>0</v>
      </c>
      <c r="Q772" s="193">
        <v>0</v>
      </c>
      <c r="R772" s="193">
        <f>Q772*H772</f>
        <v>0</v>
      </c>
      <c r="S772" s="193">
        <v>0</v>
      </c>
      <c r="T772" s="194">
        <f>S772*H772</f>
        <v>0</v>
      </c>
      <c r="U772" s="37"/>
      <c r="V772" s="37"/>
      <c r="W772" s="37"/>
      <c r="X772" s="37"/>
      <c r="Y772" s="37"/>
      <c r="Z772" s="37"/>
      <c r="AA772" s="37"/>
      <c r="AB772" s="37"/>
      <c r="AC772" s="37"/>
      <c r="AD772" s="37"/>
      <c r="AE772" s="37"/>
      <c r="AR772" s="195" t="s">
        <v>129</v>
      </c>
      <c r="AT772" s="195" t="s">
        <v>124</v>
      </c>
      <c r="AU772" s="195" t="s">
        <v>71</v>
      </c>
      <c r="AY772" s="16" t="s">
        <v>130</v>
      </c>
      <c r="BE772" s="196">
        <f>IF(N772="základní",J772,0)</f>
        <v>0</v>
      </c>
      <c r="BF772" s="196">
        <f>IF(N772="snížená",J772,0)</f>
        <v>0</v>
      </c>
      <c r="BG772" s="196">
        <f>IF(N772="zákl. přenesená",J772,0)</f>
        <v>0</v>
      </c>
      <c r="BH772" s="196">
        <f>IF(N772="sníž. přenesená",J772,0)</f>
        <v>0</v>
      </c>
      <c r="BI772" s="196">
        <f>IF(N772="nulová",J772,0)</f>
        <v>0</v>
      </c>
      <c r="BJ772" s="16" t="s">
        <v>14</v>
      </c>
      <c r="BK772" s="196">
        <f>ROUND(I772*H772,2)</f>
        <v>0</v>
      </c>
      <c r="BL772" s="16" t="s">
        <v>129</v>
      </c>
      <c r="BM772" s="195" t="s">
        <v>1894</v>
      </c>
    </row>
    <row r="773" s="2" customFormat="1" ht="24.15" customHeight="1">
      <c r="A773" s="37"/>
      <c r="B773" s="38"/>
      <c r="C773" s="184" t="s">
        <v>1895</v>
      </c>
      <c r="D773" s="184" t="s">
        <v>124</v>
      </c>
      <c r="E773" s="185" t="s">
        <v>1896</v>
      </c>
      <c r="F773" s="186" t="s">
        <v>1897</v>
      </c>
      <c r="G773" s="187" t="s">
        <v>134</v>
      </c>
      <c r="H773" s="188">
        <v>20</v>
      </c>
      <c r="I773" s="189"/>
      <c r="J773" s="190">
        <f>ROUND(I773*H773,2)</f>
        <v>0</v>
      </c>
      <c r="K773" s="186" t="s">
        <v>128</v>
      </c>
      <c r="L773" s="43"/>
      <c r="M773" s="191" t="s">
        <v>19</v>
      </c>
      <c r="N773" s="192" t="s">
        <v>42</v>
      </c>
      <c r="O773" s="83"/>
      <c r="P773" s="193">
        <f>O773*H773</f>
        <v>0</v>
      </c>
      <c r="Q773" s="193">
        <v>0</v>
      </c>
      <c r="R773" s="193">
        <f>Q773*H773</f>
        <v>0</v>
      </c>
      <c r="S773" s="193">
        <v>0</v>
      </c>
      <c r="T773" s="194">
        <f>S773*H773</f>
        <v>0</v>
      </c>
      <c r="U773" s="37"/>
      <c r="V773" s="37"/>
      <c r="W773" s="37"/>
      <c r="X773" s="37"/>
      <c r="Y773" s="37"/>
      <c r="Z773" s="37"/>
      <c r="AA773" s="37"/>
      <c r="AB773" s="37"/>
      <c r="AC773" s="37"/>
      <c r="AD773" s="37"/>
      <c r="AE773" s="37"/>
      <c r="AR773" s="195" t="s">
        <v>129</v>
      </c>
      <c r="AT773" s="195" t="s">
        <v>124</v>
      </c>
      <c r="AU773" s="195" t="s">
        <v>71</v>
      </c>
      <c r="AY773" s="16" t="s">
        <v>130</v>
      </c>
      <c r="BE773" s="196">
        <f>IF(N773="základní",J773,0)</f>
        <v>0</v>
      </c>
      <c r="BF773" s="196">
        <f>IF(N773="snížená",J773,0)</f>
        <v>0</v>
      </c>
      <c r="BG773" s="196">
        <f>IF(N773="zákl. přenesená",J773,0)</f>
        <v>0</v>
      </c>
      <c r="BH773" s="196">
        <f>IF(N773="sníž. přenesená",J773,0)</f>
        <v>0</v>
      </c>
      <c r="BI773" s="196">
        <f>IF(N773="nulová",J773,0)</f>
        <v>0</v>
      </c>
      <c r="BJ773" s="16" t="s">
        <v>14</v>
      </c>
      <c r="BK773" s="196">
        <f>ROUND(I773*H773,2)</f>
        <v>0</v>
      </c>
      <c r="BL773" s="16" t="s">
        <v>129</v>
      </c>
      <c r="BM773" s="195" t="s">
        <v>1898</v>
      </c>
    </row>
    <row r="774" s="2" customFormat="1" ht="24.15" customHeight="1">
      <c r="A774" s="37"/>
      <c r="B774" s="38"/>
      <c r="C774" s="184" t="s">
        <v>1899</v>
      </c>
      <c r="D774" s="184" t="s">
        <v>124</v>
      </c>
      <c r="E774" s="185" t="s">
        <v>1900</v>
      </c>
      <c r="F774" s="186" t="s">
        <v>1901</v>
      </c>
      <c r="G774" s="187" t="s">
        <v>134</v>
      </c>
      <c r="H774" s="188">
        <v>20</v>
      </c>
      <c r="I774" s="189"/>
      <c r="J774" s="190">
        <f>ROUND(I774*H774,2)</f>
        <v>0</v>
      </c>
      <c r="K774" s="186" t="s">
        <v>128</v>
      </c>
      <c r="L774" s="43"/>
      <c r="M774" s="191" t="s">
        <v>19</v>
      </c>
      <c r="N774" s="192" t="s">
        <v>42</v>
      </c>
      <c r="O774" s="83"/>
      <c r="P774" s="193">
        <f>O774*H774</f>
        <v>0</v>
      </c>
      <c r="Q774" s="193">
        <v>0</v>
      </c>
      <c r="R774" s="193">
        <f>Q774*H774</f>
        <v>0</v>
      </c>
      <c r="S774" s="193">
        <v>0</v>
      </c>
      <c r="T774" s="194">
        <f>S774*H774</f>
        <v>0</v>
      </c>
      <c r="U774" s="37"/>
      <c r="V774" s="37"/>
      <c r="W774" s="37"/>
      <c r="X774" s="37"/>
      <c r="Y774" s="37"/>
      <c r="Z774" s="37"/>
      <c r="AA774" s="37"/>
      <c r="AB774" s="37"/>
      <c r="AC774" s="37"/>
      <c r="AD774" s="37"/>
      <c r="AE774" s="37"/>
      <c r="AR774" s="195" t="s">
        <v>129</v>
      </c>
      <c r="AT774" s="195" t="s">
        <v>124</v>
      </c>
      <c r="AU774" s="195" t="s">
        <v>71</v>
      </c>
      <c r="AY774" s="16" t="s">
        <v>130</v>
      </c>
      <c r="BE774" s="196">
        <f>IF(N774="základní",J774,0)</f>
        <v>0</v>
      </c>
      <c r="BF774" s="196">
        <f>IF(N774="snížená",J774,0)</f>
        <v>0</v>
      </c>
      <c r="BG774" s="196">
        <f>IF(N774="zákl. přenesená",J774,0)</f>
        <v>0</v>
      </c>
      <c r="BH774" s="196">
        <f>IF(N774="sníž. přenesená",J774,0)</f>
        <v>0</v>
      </c>
      <c r="BI774" s="196">
        <f>IF(N774="nulová",J774,0)</f>
        <v>0</v>
      </c>
      <c r="BJ774" s="16" t="s">
        <v>14</v>
      </c>
      <c r="BK774" s="196">
        <f>ROUND(I774*H774,2)</f>
        <v>0</v>
      </c>
      <c r="BL774" s="16" t="s">
        <v>129</v>
      </c>
      <c r="BM774" s="195" t="s">
        <v>1902</v>
      </c>
    </row>
    <row r="775" s="2" customFormat="1" ht="24.15" customHeight="1">
      <c r="A775" s="37"/>
      <c r="B775" s="38"/>
      <c r="C775" s="184" t="s">
        <v>1903</v>
      </c>
      <c r="D775" s="184" t="s">
        <v>124</v>
      </c>
      <c r="E775" s="185" t="s">
        <v>1904</v>
      </c>
      <c r="F775" s="186" t="s">
        <v>1905</v>
      </c>
      <c r="G775" s="187" t="s">
        <v>134</v>
      </c>
      <c r="H775" s="188">
        <v>20</v>
      </c>
      <c r="I775" s="189"/>
      <c r="J775" s="190">
        <f>ROUND(I775*H775,2)</f>
        <v>0</v>
      </c>
      <c r="K775" s="186" t="s">
        <v>128</v>
      </c>
      <c r="L775" s="43"/>
      <c r="M775" s="191" t="s">
        <v>19</v>
      </c>
      <c r="N775" s="192" t="s">
        <v>42</v>
      </c>
      <c r="O775" s="83"/>
      <c r="P775" s="193">
        <f>O775*H775</f>
        <v>0</v>
      </c>
      <c r="Q775" s="193">
        <v>0</v>
      </c>
      <c r="R775" s="193">
        <f>Q775*H775</f>
        <v>0</v>
      </c>
      <c r="S775" s="193">
        <v>0</v>
      </c>
      <c r="T775" s="194">
        <f>S775*H775</f>
        <v>0</v>
      </c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R775" s="195" t="s">
        <v>129</v>
      </c>
      <c r="AT775" s="195" t="s">
        <v>124</v>
      </c>
      <c r="AU775" s="195" t="s">
        <v>71</v>
      </c>
      <c r="AY775" s="16" t="s">
        <v>130</v>
      </c>
      <c r="BE775" s="196">
        <f>IF(N775="základní",J775,0)</f>
        <v>0</v>
      </c>
      <c r="BF775" s="196">
        <f>IF(N775="snížená",J775,0)</f>
        <v>0</v>
      </c>
      <c r="BG775" s="196">
        <f>IF(N775="zákl. přenesená",J775,0)</f>
        <v>0</v>
      </c>
      <c r="BH775" s="196">
        <f>IF(N775="sníž. přenesená",J775,0)</f>
        <v>0</v>
      </c>
      <c r="BI775" s="196">
        <f>IF(N775="nulová",J775,0)</f>
        <v>0</v>
      </c>
      <c r="BJ775" s="16" t="s">
        <v>14</v>
      </c>
      <c r="BK775" s="196">
        <f>ROUND(I775*H775,2)</f>
        <v>0</v>
      </c>
      <c r="BL775" s="16" t="s">
        <v>129</v>
      </c>
      <c r="BM775" s="195" t="s">
        <v>1906</v>
      </c>
    </row>
    <row r="776" s="2" customFormat="1" ht="33" customHeight="1">
      <c r="A776" s="37"/>
      <c r="B776" s="38"/>
      <c r="C776" s="184" t="s">
        <v>1907</v>
      </c>
      <c r="D776" s="184" t="s">
        <v>124</v>
      </c>
      <c r="E776" s="185" t="s">
        <v>1908</v>
      </c>
      <c r="F776" s="186" t="s">
        <v>1909</v>
      </c>
      <c r="G776" s="187" t="s">
        <v>134</v>
      </c>
      <c r="H776" s="188">
        <v>20</v>
      </c>
      <c r="I776" s="189"/>
      <c r="J776" s="190">
        <f>ROUND(I776*H776,2)</f>
        <v>0</v>
      </c>
      <c r="K776" s="186" t="s">
        <v>128</v>
      </c>
      <c r="L776" s="43"/>
      <c r="M776" s="191" t="s">
        <v>19</v>
      </c>
      <c r="N776" s="192" t="s">
        <v>42</v>
      </c>
      <c r="O776" s="83"/>
      <c r="P776" s="193">
        <f>O776*H776</f>
        <v>0</v>
      </c>
      <c r="Q776" s="193">
        <v>0</v>
      </c>
      <c r="R776" s="193">
        <f>Q776*H776</f>
        <v>0</v>
      </c>
      <c r="S776" s="193">
        <v>0</v>
      </c>
      <c r="T776" s="194">
        <f>S776*H776</f>
        <v>0</v>
      </c>
      <c r="U776" s="37"/>
      <c r="V776" s="37"/>
      <c r="W776" s="37"/>
      <c r="X776" s="37"/>
      <c r="Y776" s="37"/>
      <c r="Z776" s="37"/>
      <c r="AA776" s="37"/>
      <c r="AB776" s="37"/>
      <c r="AC776" s="37"/>
      <c r="AD776" s="37"/>
      <c r="AE776" s="37"/>
      <c r="AR776" s="195" t="s">
        <v>129</v>
      </c>
      <c r="AT776" s="195" t="s">
        <v>124</v>
      </c>
      <c r="AU776" s="195" t="s">
        <v>71</v>
      </c>
      <c r="AY776" s="16" t="s">
        <v>130</v>
      </c>
      <c r="BE776" s="196">
        <f>IF(N776="základní",J776,0)</f>
        <v>0</v>
      </c>
      <c r="BF776" s="196">
        <f>IF(N776="snížená",J776,0)</f>
        <v>0</v>
      </c>
      <c r="BG776" s="196">
        <f>IF(N776="zákl. přenesená",J776,0)</f>
        <v>0</v>
      </c>
      <c r="BH776" s="196">
        <f>IF(N776="sníž. přenesená",J776,0)</f>
        <v>0</v>
      </c>
      <c r="BI776" s="196">
        <f>IF(N776="nulová",J776,0)</f>
        <v>0</v>
      </c>
      <c r="BJ776" s="16" t="s">
        <v>14</v>
      </c>
      <c r="BK776" s="196">
        <f>ROUND(I776*H776,2)</f>
        <v>0</v>
      </c>
      <c r="BL776" s="16" t="s">
        <v>129</v>
      </c>
      <c r="BM776" s="195" t="s">
        <v>1910</v>
      </c>
    </row>
    <row r="777" s="2" customFormat="1" ht="33" customHeight="1">
      <c r="A777" s="37"/>
      <c r="B777" s="38"/>
      <c r="C777" s="184" t="s">
        <v>1911</v>
      </c>
      <c r="D777" s="184" t="s">
        <v>124</v>
      </c>
      <c r="E777" s="185" t="s">
        <v>1912</v>
      </c>
      <c r="F777" s="186" t="s">
        <v>1913</v>
      </c>
      <c r="G777" s="187" t="s">
        <v>134</v>
      </c>
      <c r="H777" s="188">
        <v>20</v>
      </c>
      <c r="I777" s="189"/>
      <c r="J777" s="190">
        <f>ROUND(I777*H777,2)</f>
        <v>0</v>
      </c>
      <c r="K777" s="186" t="s">
        <v>128</v>
      </c>
      <c r="L777" s="43"/>
      <c r="M777" s="191" t="s">
        <v>19</v>
      </c>
      <c r="N777" s="192" t="s">
        <v>42</v>
      </c>
      <c r="O777" s="83"/>
      <c r="P777" s="193">
        <f>O777*H777</f>
        <v>0</v>
      </c>
      <c r="Q777" s="193">
        <v>0</v>
      </c>
      <c r="R777" s="193">
        <f>Q777*H777</f>
        <v>0</v>
      </c>
      <c r="S777" s="193">
        <v>0</v>
      </c>
      <c r="T777" s="194">
        <f>S777*H777</f>
        <v>0</v>
      </c>
      <c r="U777" s="37"/>
      <c r="V777" s="37"/>
      <c r="W777" s="37"/>
      <c r="X777" s="37"/>
      <c r="Y777" s="37"/>
      <c r="Z777" s="37"/>
      <c r="AA777" s="37"/>
      <c r="AB777" s="37"/>
      <c r="AC777" s="37"/>
      <c r="AD777" s="37"/>
      <c r="AE777" s="37"/>
      <c r="AR777" s="195" t="s">
        <v>129</v>
      </c>
      <c r="AT777" s="195" t="s">
        <v>124</v>
      </c>
      <c r="AU777" s="195" t="s">
        <v>71</v>
      </c>
      <c r="AY777" s="16" t="s">
        <v>130</v>
      </c>
      <c r="BE777" s="196">
        <f>IF(N777="základní",J777,0)</f>
        <v>0</v>
      </c>
      <c r="BF777" s="196">
        <f>IF(N777="snížená",J777,0)</f>
        <v>0</v>
      </c>
      <c r="BG777" s="196">
        <f>IF(N777="zákl. přenesená",J777,0)</f>
        <v>0</v>
      </c>
      <c r="BH777" s="196">
        <f>IF(N777="sníž. přenesená",J777,0)</f>
        <v>0</v>
      </c>
      <c r="BI777" s="196">
        <f>IF(N777="nulová",J777,0)</f>
        <v>0</v>
      </c>
      <c r="BJ777" s="16" t="s">
        <v>14</v>
      </c>
      <c r="BK777" s="196">
        <f>ROUND(I777*H777,2)</f>
        <v>0</v>
      </c>
      <c r="BL777" s="16" t="s">
        <v>129</v>
      </c>
      <c r="BM777" s="195" t="s">
        <v>1914</v>
      </c>
    </row>
    <row r="778" s="2" customFormat="1" ht="24.15" customHeight="1">
      <c r="A778" s="37"/>
      <c r="B778" s="38"/>
      <c r="C778" s="184" t="s">
        <v>1915</v>
      </c>
      <c r="D778" s="184" t="s">
        <v>124</v>
      </c>
      <c r="E778" s="185" t="s">
        <v>1916</v>
      </c>
      <c r="F778" s="186" t="s">
        <v>1917</v>
      </c>
      <c r="G778" s="187" t="s">
        <v>134</v>
      </c>
      <c r="H778" s="188">
        <v>20</v>
      </c>
      <c r="I778" s="189"/>
      <c r="J778" s="190">
        <f>ROUND(I778*H778,2)</f>
        <v>0</v>
      </c>
      <c r="K778" s="186" t="s">
        <v>128</v>
      </c>
      <c r="L778" s="43"/>
      <c r="M778" s="191" t="s">
        <v>19</v>
      </c>
      <c r="N778" s="192" t="s">
        <v>42</v>
      </c>
      <c r="O778" s="83"/>
      <c r="P778" s="193">
        <f>O778*H778</f>
        <v>0</v>
      </c>
      <c r="Q778" s="193">
        <v>0</v>
      </c>
      <c r="R778" s="193">
        <f>Q778*H778</f>
        <v>0</v>
      </c>
      <c r="S778" s="193">
        <v>0</v>
      </c>
      <c r="T778" s="194">
        <f>S778*H778</f>
        <v>0</v>
      </c>
      <c r="U778" s="37"/>
      <c r="V778" s="37"/>
      <c r="W778" s="37"/>
      <c r="X778" s="37"/>
      <c r="Y778" s="37"/>
      <c r="Z778" s="37"/>
      <c r="AA778" s="37"/>
      <c r="AB778" s="37"/>
      <c r="AC778" s="37"/>
      <c r="AD778" s="37"/>
      <c r="AE778" s="37"/>
      <c r="AR778" s="195" t="s">
        <v>129</v>
      </c>
      <c r="AT778" s="195" t="s">
        <v>124</v>
      </c>
      <c r="AU778" s="195" t="s">
        <v>71</v>
      </c>
      <c r="AY778" s="16" t="s">
        <v>130</v>
      </c>
      <c r="BE778" s="196">
        <f>IF(N778="základní",J778,0)</f>
        <v>0</v>
      </c>
      <c r="BF778" s="196">
        <f>IF(N778="snížená",J778,0)</f>
        <v>0</v>
      </c>
      <c r="BG778" s="196">
        <f>IF(N778="zákl. přenesená",J778,0)</f>
        <v>0</v>
      </c>
      <c r="BH778" s="196">
        <f>IF(N778="sníž. přenesená",J778,0)</f>
        <v>0</v>
      </c>
      <c r="BI778" s="196">
        <f>IF(N778="nulová",J778,0)</f>
        <v>0</v>
      </c>
      <c r="BJ778" s="16" t="s">
        <v>14</v>
      </c>
      <c r="BK778" s="196">
        <f>ROUND(I778*H778,2)</f>
        <v>0</v>
      </c>
      <c r="BL778" s="16" t="s">
        <v>129</v>
      </c>
      <c r="BM778" s="195" t="s">
        <v>1918</v>
      </c>
    </row>
    <row r="779" s="2" customFormat="1" ht="24.15" customHeight="1">
      <c r="A779" s="37"/>
      <c r="B779" s="38"/>
      <c r="C779" s="184" t="s">
        <v>1919</v>
      </c>
      <c r="D779" s="184" t="s">
        <v>124</v>
      </c>
      <c r="E779" s="185" t="s">
        <v>1920</v>
      </c>
      <c r="F779" s="186" t="s">
        <v>1921</v>
      </c>
      <c r="G779" s="187" t="s">
        <v>416</v>
      </c>
      <c r="H779" s="188">
        <v>40</v>
      </c>
      <c r="I779" s="189"/>
      <c r="J779" s="190">
        <f>ROUND(I779*H779,2)</f>
        <v>0</v>
      </c>
      <c r="K779" s="186" t="s">
        <v>128</v>
      </c>
      <c r="L779" s="43"/>
      <c r="M779" s="191" t="s">
        <v>19</v>
      </c>
      <c r="N779" s="192" t="s">
        <v>42</v>
      </c>
      <c r="O779" s="83"/>
      <c r="P779" s="193">
        <f>O779*H779</f>
        <v>0</v>
      </c>
      <c r="Q779" s="193">
        <v>0</v>
      </c>
      <c r="R779" s="193">
        <f>Q779*H779</f>
        <v>0</v>
      </c>
      <c r="S779" s="193">
        <v>0</v>
      </c>
      <c r="T779" s="194">
        <f>S779*H779</f>
        <v>0</v>
      </c>
      <c r="U779" s="37"/>
      <c r="V779" s="37"/>
      <c r="W779" s="37"/>
      <c r="X779" s="37"/>
      <c r="Y779" s="37"/>
      <c r="Z779" s="37"/>
      <c r="AA779" s="37"/>
      <c r="AB779" s="37"/>
      <c r="AC779" s="37"/>
      <c r="AD779" s="37"/>
      <c r="AE779" s="37"/>
      <c r="AR779" s="195" t="s">
        <v>129</v>
      </c>
      <c r="AT779" s="195" t="s">
        <v>124</v>
      </c>
      <c r="AU779" s="195" t="s">
        <v>71</v>
      </c>
      <c r="AY779" s="16" t="s">
        <v>130</v>
      </c>
      <c r="BE779" s="196">
        <f>IF(N779="základní",J779,0)</f>
        <v>0</v>
      </c>
      <c r="BF779" s="196">
        <f>IF(N779="snížená",J779,0)</f>
        <v>0</v>
      </c>
      <c r="BG779" s="196">
        <f>IF(N779="zákl. přenesená",J779,0)</f>
        <v>0</v>
      </c>
      <c r="BH779" s="196">
        <f>IF(N779="sníž. přenesená",J779,0)</f>
        <v>0</v>
      </c>
      <c r="BI779" s="196">
        <f>IF(N779="nulová",J779,0)</f>
        <v>0</v>
      </c>
      <c r="BJ779" s="16" t="s">
        <v>14</v>
      </c>
      <c r="BK779" s="196">
        <f>ROUND(I779*H779,2)</f>
        <v>0</v>
      </c>
      <c r="BL779" s="16" t="s">
        <v>129</v>
      </c>
      <c r="BM779" s="195" t="s">
        <v>1922</v>
      </c>
    </row>
    <row r="780" s="2" customFormat="1" ht="24.15" customHeight="1">
      <c r="A780" s="37"/>
      <c r="B780" s="38"/>
      <c r="C780" s="184" t="s">
        <v>1923</v>
      </c>
      <c r="D780" s="184" t="s">
        <v>124</v>
      </c>
      <c r="E780" s="185" t="s">
        <v>1924</v>
      </c>
      <c r="F780" s="186" t="s">
        <v>1925</v>
      </c>
      <c r="G780" s="187" t="s">
        <v>416</v>
      </c>
      <c r="H780" s="188">
        <v>40</v>
      </c>
      <c r="I780" s="189"/>
      <c r="J780" s="190">
        <f>ROUND(I780*H780,2)</f>
        <v>0</v>
      </c>
      <c r="K780" s="186" t="s">
        <v>128</v>
      </c>
      <c r="L780" s="43"/>
      <c r="M780" s="191" t="s">
        <v>19</v>
      </c>
      <c r="N780" s="192" t="s">
        <v>42</v>
      </c>
      <c r="O780" s="83"/>
      <c r="P780" s="193">
        <f>O780*H780</f>
        <v>0</v>
      </c>
      <c r="Q780" s="193">
        <v>0</v>
      </c>
      <c r="R780" s="193">
        <f>Q780*H780</f>
        <v>0</v>
      </c>
      <c r="S780" s="193">
        <v>0</v>
      </c>
      <c r="T780" s="194">
        <f>S780*H780</f>
        <v>0</v>
      </c>
      <c r="U780" s="37"/>
      <c r="V780" s="37"/>
      <c r="W780" s="37"/>
      <c r="X780" s="37"/>
      <c r="Y780" s="37"/>
      <c r="Z780" s="37"/>
      <c r="AA780" s="37"/>
      <c r="AB780" s="37"/>
      <c r="AC780" s="37"/>
      <c r="AD780" s="37"/>
      <c r="AE780" s="37"/>
      <c r="AR780" s="195" t="s">
        <v>129</v>
      </c>
      <c r="AT780" s="195" t="s">
        <v>124</v>
      </c>
      <c r="AU780" s="195" t="s">
        <v>71</v>
      </c>
      <c r="AY780" s="16" t="s">
        <v>130</v>
      </c>
      <c r="BE780" s="196">
        <f>IF(N780="základní",J780,0)</f>
        <v>0</v>
      </c>
      <c r="BF780" s="196">
        <f>IF(N780="snížená",J780,0)</f>
        <v>0</v>
      </c>
      <c r="BG780" s="196">
        <f>IF(N780="zákl. přenesená",J780,0)</f>
        <v>0</v>
      </c>
      <c r="BH780" s="196">
        <f>IF(N780="sníž. přenesená",J780,0)</f>
        <v>0</v>
      </c>
      <c r="BI780" s="196">
        <f>IF(N780="nulová",J780,0)</f>
        <v>0</v>
      </c>
      <c r="BJ780" s="16" t="s">
        <v>14</v>
      </c>
      <c r="BK780" s="196">
        <f>ROUND(I780*H780,2)</f>
        <v>0</v>
      </c>
      <c r="BL780" s="16" t="s">
        <v>129</v>
      </c>
      <c r="BM780" s="195" t="s">
        <v>1926</v>
      </c>
    </row>
    <row r="781" s="2" customFormat="1" ht="24.15" customHeight="1">
      <c r="A781" s="37"/>
      <c r="B781" s="38"/>
      <c r="C781" s="184" t="s">
        <v>1927</v>
      </c>
      <c r="D781" s="184" t="s">
        <v>124</v>
      </c>
      <c r="E781" s="185" t="s">
        <v>1928</v>
      </c>
      <c r="F781" s="186" t="s">
        <v>1929</v>
      </c>
      <c r="G781" s="187" t="s">
        <v>416</v>
      </c>
      <c r="H781" s="188">
        <v>20</v>
      </c>
      <c r="I781" s="189"/>
      <c r="J781" s="190">
        <f>ROUND(I781*H781,2)</f>
        <v>0</v>
      </c>
      <c r="K781" s="186" t="s">
        <v>128</v>
      </c>
      <c r="L781" s="43"/>
      <c r="M781" s="191" t="s">
        <v>19</v>
      </c>
      <c r="N781" s="192" t="s">
        <v>42</v>
      </c>
      <c r="O781" s="83"/>
      <c r="P781" s="193">
        <f>O781*H781</f>
        <v>0</v>
      </c>
      <c r="Q781" s="193">
        <v>0</v>
      </c>
      <c r="R781" s="193">
        <f>Q781*H781</f>
        <v>0</v>
      </c>
      <c r="S781" s="193">
        <v>0</v>
      </c>
      <c r="T781" s="194">
        <f>S781*H781</f>
        <v>0</v>
      </c>
      <c r="U781" s="37"/>
      <c r="V781" s="37"/>
      <c r="W781" s="37"/>
      <c r="X781" s="37"/>
      <c r="Y781" s="37"/>
      <c r="Z781" s="37"/>
      <c r="AA781" s="37"/>
      <c r="AB781" s="37"/>
      <c r="AC781" s="37"/>
      <c r="AD781" s="37"/>
      <c r="AE781" s="37"/>
      <c r="AR781" s="195" t="s">
        <v>129</v>
      </c>
      <c r="AT781" s="195" t="s">
        <v>124</v>
      </c>
      <c r="AU781" s="195" t="s">
        <v>71</v>
      </c>
      <c r="AY781" s="16" t="s">
        <v>130</v>
      </c>
      <c r="BE781" s="196">
        <f>IF(N781="základní",J781,0)</f>
        <v>0</v>
      </c>
      <c r="BF781" s="196">
        <f>IF(N781="snížená",J781,0)</f>
        <v>0</v>
      </c>
      <c r="BG781" s="196">
        <f>IF(N781="zákl. přenesená",J781,0)</f>
        <v>0</v>
      </c>
      <c r="BH781" s="196">
        <f>IF(N781="sníž. přenesená",J781,0)</f>
        <v>0</v>
      </c>
      <c r="BI781" s="196">
        <f>IF(N781="nulová",J781,0)</f>
        <v>0</v>
      </c>
      <c r="BJ781" s="16" t="s">
        <v>14</v>
      </c>
      <c r="BK781" s="196">
        <f>ROUND(I781*H781,2)</f>
        <v>0</v>
      </c>
      <c r="BL781" s="16" t="s">
        <v>129</v>
      </c>
      <c r="BM781" s="195" t="s">
        <v>1930</v>
      </c>
    </row>
    <row r="782" s="2" customFormat="1" ht="24.15" customHeight="1">
      <c r="A782" s="37"/>
      <c r="B782" s="38"/>
      <c r="C782" s="184" t="s">
        <v>1931</v>
      </c>
      <c r="D782" s="184" t="s">
        <v>124</v>
      </c>
      <c r="E782" s="185" t="s">
        <v>1932</v>
      </c>
      <c r="F782" s="186" t="s">
        <v>1933</v>
      </c>
      <c r="G782" s="187" t="s">
        <v>416</v>
      </c>
      <c r="H782" s="188">
        <v>20</v>
      </c>
      <c r="I782" s="189"/>
      <c r="J782" s="190">
        <f>ROUND(I782*H782,2)</f>
        <v>0</v>
      </c>
      <c r="K782" s="186" t="s">
        <v>128</v>
      </c>
      <c r="L782" s="43"/>
      <c r="M782" s="191" t="s">
        <v>19</v>
      </c>
      <c r="N782" s="192" t="s">
        <v>42</v>
      </c>
      <c r="O782" s="83"/>
      <c r="P782" s="193">
        <f>O782*H782</f>
        <v>0</v>
      </c>
      <c r="Q782" s="193">
        <v>0</v>
      </c>
      <c r="R782" s="193">
        <f>Q782*H782</f>
        <v>0</v>
      </c>
      <c r="S782" s="193">
        <v>0</v>
      </c>
      <c r="T782" s="194">
        <f>S782*H782</f>
        <v>0</v>
      </c>
      <c r="U782" s="37"/>
      <c r="V782" s="37"/>
      <c r="W782" s="37"/>
      <c r="X782" s="37"/>
      <c r="Y782" s="37"/>
      <c r="Z782" s="37"/>
      <c r="AA782" s="37"/>
      <c r="AB782" s="37"/>
      <c r="AC782" s="37"/>
      <c r="AD782" s="37"/>
      <c r="AE782" s="37"/>
      <c r="AR782" s="195" t="s">
        <v>129</v>
      </c>
      <c r="AT782" s="195" t="s">
        <v>124</v>
      </c>
      <c r="AU782" s="195" t="s">
        <v>71</v>
      </c>
      <c r="AY782" s="16" t="s">
        <v>130</v>
      </c>
      <c r="BE782" s="196">
        <f>IF(N782="základní",J782,0)</f>
        <v>0</v>
      </c>
      <c r="BF782" s="196">
        <f>IF(N782="snížená",J782,0)</f>
        <v>0</v>
      </c>
      <c r="BG782" s="196">
        <f>IF(N782="zákl. přenesená",J782,0)</f>
        <v>0</v>
      </c>
      <c r="BH782" s="196">
        <f>IF(N782="sníž. přenesená",J782,0)</f>
        <v>0</v>
      </c>
      <c r="BI782" s="196">
        <f>IF(N782="nulová",J782,0)</f>
        <v>0</v>
      </c>
      <c r="BJ782" s="16" t="s">
        <v>14</v>
      </c>
      <c r="BK782" s="196">
        <f>ROUND(I782*H782,2)</f>
        <v>0</v>
      </c>
      <c r="BL782" s="16" t="s">
        <v>129</v>
      </c>
      <c r="BM782" s="195" t="s">
        <v>1934</v>
      </c>
    </row>
    <row r="783" s="2" customFormat="1" ht="33" customHeight="1">
      <c r="A783" s="37"/>
      <c r="B783" s="38"/>
      <c r="C783" s="184" t="s">
        <v>1935</v>
      </c>
      <c r="D783" s="184" t="s">
        <v>124</v>
      </c>
      <c r="E783" s="185" t="s">
        <v>1936</v>
      </c>
      <c r="F783" s="186" t="s">
        <v>1937</v>
      </c>
      <c r="G783" s="187" t="s">
        <v>185</v>
      </c>
      <c r="H783" s="188">
        <v>50</v>
      </c>
      <c r="I783" s="189"/>
      <c r="J783" s="190">
        <f>ROUND(I783*H783,2)</f>
        <v>0</v>
      </c>
      <c r="K783" s="186" t="s">
        <v>128</v>
      </c>
      <c r="L783" s="43"/>
      <c r="M783" s="191" t="s">
        <v>19</v>
      </c>
      <c r="N783" s="192" t="s">
        <v>42</v>
      </c>
      <c r="O783" s="83"/>
      <c r="P783" s="193">
        <f>O783*H783</f>
        <v>0</v>
      </c>
      <c r="Q783" s="193">
        <v>0</v>
      </c>
      <c r="R783" s="193">
        <f>Q783*H783</f>
        <v>0</v>
      </c>
      <c r="S783" s="193">
        <v>0</v>
      </c>
      <c r="T783" s="194">
        <f>S783*H783</f>
        <v>0</v>
      </c>
      <c r="U783" s="37"/>
      <c r="V783" s="37"/>
      <c r="W783" s="37"/>
      <c r="X783" s="37"/>
      <c r="Y783" s="37"/>
      <c r="Z783" s="37"/>
      <c r="AA783" s="37"/>
      <c r="AB783" s="37"/>
      <c r="AC783" s="37"/>
      <c r="AD783" s="37"/>
      <c r="AE783" s="37"/>
      <c r="AR783" s="195" t="s">
        <v>129</v>
      </c>
      <c r="AT783" s="195" t="s">
        <v>124</v>
      </c>
      <c r="AU783" s="195" t="s">
        <v>71</v>
      </c>
      <c r="AY783" s="16" t="s">
        <v>130</v>
      </c>
      <c r="BE783" s="196">
        <f>IF(N783="základní",J783,0)</f>
        <v>0</v>
      </c>
      <c r="BF783" s="196">
        <f>IF(N783="snížená",J783,0)</f>
        <v>0</v>
      </c>
      <c r="BG783" s="196">
        <f>IF(N783="zákl. přenesená",J783,0)</f>
        <v>0</v>
      </c>
      <c r="BH783" s="196">
        <f>IF(N783="sníž. přenesená",J783,0)</f>
        <v>0</v>
      </c>
      <c r="BI783" s="196">
        <f>IF(N783="nulová",J783,0)</f>
        <v>0</v>
      </c>
      <c r="BJ783" s="16" t="s">
        <v>14</v>
      </c>
      <c r="BK783" s="196">
        <f>ROUND(I783*H783,2)</f>
        <v>0</v>
      </c>
      <c r="BL783" s="16" t="s">
        <v>129</v>
      </c>
      <c r="BM783" s="195" t="s">
        <v>1938</v>
      </c>
    </row>
    <row r="784" s="2" customFormat="1" ht="33" customHeight="1">
      <c r="A784" s="37"/>
      <c r="B784" s="38"/>
      <c r="C784" s="184" t="s">
        <v>1939</v>
      </c>
      <c r="D784" s="184" t="s">
        <v>124</v>
      </c>
      <c r="E784" s="185" t="s">
        <v>1940</v>
      </c>
      <c r="F784" s="186" t="s">
        <v>1941</v>
      </c>
      <c r="G784" s="187" t="s">
        <v>185</v>
      </c>
      <c r="H784" s="188">
        <v>50</v>
      </c>
      <c r="I784" s="189"/>
      <c r="J784" s="190">
        <f>ROUND(I784*H784,2)</f>
        <v>0</v>
      </c>
      <c r="K784" s="186" t="s">
        <v>128</v>
      </c>
      <c r="L784" s="43"/>
      <c r="M784" s="191" t="s">
        <v>19</v>
      </c>
      <c r="N784" s="192" t="s">
        <v>42</v>
      </c>
      <c r="O784" s="83"/>
      <c r="P784" s="193">
        <f>O784*H784</f>
        <v>0</v>
      </c>
      <c r="Q784" s="193">
        <v>0</v>
      </c>
      <c r="R784" s="193">
        <f>Q784*H784</f>
        <v>0</v>
      </c>
      <c r="S784" s="193">
        <v>0</v>
      </c>
      <c r="T784" s="194">
        <f>S784*H784</f>
        <v>0</v>
      </c>
      <c r="U784" s="37"/>
      <c r="V784" s="37"/>
      <c r="W784" s="37"/>
      <c r="X784" s="37"/>
      <c r="Y784" s="37"/>
      <c r="Z784" s="37"/>
      <c r="AA784" s="37"/>
      <c r="AB784" s="37"/>
      <c r="AC784" s="37"/>
      <c r="AD784" s="37"/>
      <c r="AE784" s="37"/>
      <c r="AR784" s="195" t="s">
        <v>129</v>
      </c>
      <c r="AT784" s="195" t="s">
        <v>124</v>
      </c>
      <c r="AU784" s="195" t="s">
        <v>71</v>
      </c>
      <c r="AY784" s="16" t="s">
        <v>130</v>
      </c>
      <c r="BE784" s="196">
        <f>IF(N784="základní",J784,0)</f>
        <v>0</v>
      </c>
      <c r="BF784" s="196">
        <f>IF(N784="snížená",J784,0)</f>
        <v>0</v>
      </c>
      <c r="BG784" s="196">
        <f>IF(N784="zákl. přenesená",J784,0)</f>
        <v>0</v>
      </c>
      <c r="BH784" s="196">
        <f>IF(N784="sníž. přenesená",J784,0)</f>
        <v>0</v>
      </c>
      <c r="BI784" s="196">
        <f>IF(N784="nulová",J784,0)</f>
        <v>0</v>
      </c>
      <c r="BJ784" s="16" t="s">
        <v>14</v>
      </c>
      <c r="BK784" s="196">
        <f>ROUND(I784*H784,2)</f>
        <v>0</v>
      </c>
      <c r="BL784" s="16" t="s">
        <v>129</v>
      </c>
      <c r="BM784" s="195" t="s">
        <v>1942</v>
      </c>
    </row>
    <row r="785" s="2" customFormat="1" ht="33" customHeight="1">
      <c r="A785" s="37"/>
      <c r="B785" s="38"/>
      <c r="C785" s="184" t="s">
        <v>1943</v>
      </c>
      <c r="D785" s="184" t="s">
        <v>124</v>
      </c>
      <c r="E785" s="185" t="s">
        <v>1944</v>
      </c>
      <c r="F785" s="186" t="s">
        <v>1945</v>
      </c>
      <c r="G785" s="187" t="s">
        <v>185</v>
      </c>
      <c r="H785" s="188">
        <v>50</v>
      </c>
      <c r="I785" s="189"/>
      <c r="J785" s="190">
        <f>ROUND(I785*H785,2)</f>
        <v>0</v>
      </c>
      <c r="K785" s="186" t="s">
        <v>128</v>
      </c>
      <c r="L785" s="43"/>
      <c r="M785" s="191" t="s">
        <v>19</v>
      </c>
      <c r="N785" s="192" t="s">
        <v>42</v>
      </c>
      <c r="O785" s="83"/>
      <c r="P785" s="193">
        <f>O785*H785</f>
        <v>0</v>
      </c>
      <c r="Q785" s="193">
        <v>0</v>
      </c>
      <c r="R785" s="193">
        <f>Q785*H785</f>
        <v>0</v>
      </c>
      <c r="S785" s="193">
        <v>0</v>
      </c>
      <c r="T785" s="194">
        <f>S785*H785</f>
        <v>0</v>
      </c>
      <c r="U785" s="37"/>
      <c r="V785" s="37"/>
      <c r="W785" s="37"/>
      <c r="X785" s="37"/>
      <c r="Y785" s="37"/>
      <c r="Z785" s="37"/>
      <c r="AA785" s="37"/>
      <c r="AB785" s="37"/>
      <c r="AC785" s="37"/>
      <c r="AD785" s="37"/>
      <c r="AE785" s="37"/>
      <c r="AR785" s="195" t="s">
        <v>129</v>
      </c>
      <c r="AT785" s="195" t="s">
        <v>124</v>
      </c>
      <c r="AU785" s="195" t="s">
        <v>71</v>
      </c>
      <c r="AY785" s="16" t="s">
        <v>130</v>
      </c>
      <c r="BE785" s="196">
        <f>IF(N785="základní",J785,0)</f>
        <v>0</v>
      </c>
      <c r="BF785" s="196">
        <f>IF(N785="snížená",J785,0)</f>
        <v>0</v>
      </c>
      <c r="BG785" s="196">
        <f>IF(N785="zákl. přenesená",J785,0)</f>
        <v>0</v>
      </c>
      <c r="BH785" s="196">
        <f>IF(N785="sníž. přenesená",J785,0)</f>
        <v>0</v>
      </c>
      <c r="BI785" s="196">
        <f>IF(N785="nulová",J785,0)</f>
        <v>0</v>
      </c>
      <c r="BJ785" s="16" t="s">
        <v>14</v>
      </c>
      <c r="BK785" s="196">
        <f>ROUND(I785*H785,2)</f>
        <v>0</v>
      </c>
      <c r="BL785" s="16" t="s">
        <v>129</v>
      </c>
      <c r="BM785" s="195" t="s">
        <v>1946</v>
      </c>
    </row>
    <row r="786" s="2" customFormat="1" ht="33" customHeight="1">
      <c r="A786" s="37"/>
      <c r="B786" s="38"/>
      <c r="C786" s="184" t="s">
        <v>1947</v>
      </c>
      <c r="D786" s="184" t="s">
        <v>124</v>
      </c>
      <c r="E786" s="185" t="s">
        <v>1948</v>
      </c>
      <c r="F786" s="186" t="s">
        <v>1949</v>
      </c>
      <c r="G786" s="187" t="s">
        <v>185</v>
      </c>
      <c r="H786" s="188">
        <v>50</v>
      </c>
      <c r="I786" s="189"/>
      <c r="J786" s="190">
        <f>ROUND(I786*H786,2)</f>
        <v>0</v>
      </c>
      <c r="K786" s="186" t="s">
        <v>128</v>
      </c>
      <c r="L786" s="43"/>
      <c r="M786" s="191" t="s">
        <v>19</v>
      </c>
      <c r="N786" s="192" t="s">
        <v>42</v>
      </c>
      <c r="O786" s="83"/>
      <c r="P786" s="193">
        <f>O786*H786</f>
        <v>0</v>
      </c>
      <c r="Q786" s="193">
        <v>0</v>
      </c>
      <c r="R786" s="193">
        <f>Q786*H786</f>
        <v>0</v>
      </c>
      <c r="S786" s="193">
        <v>0</v>
      </c>
      <c r="T786" s="194">
        <f>S786*H786</f>
        <v>0</v>
      </c>
      <c r="U786" s="37"/>
      <c r="V786" s="37"/>
      <c r="W786" s="37"/>
      <c r="X786" s="37"/>
      <c r="Y786" s="37"/>
      <c r="Z786" s="37"/>
      <c r="AA786" s="37"/>
      <c r="AB786" s="37"/>
      <c r="AC786" s="37"/>
      <c r="AD786" s="37"/>
      <c r="AE786" s="37"/>
      <c r="AR786" s="195" t="s">
        <v>129</v>
      </c>
      <c r="AT786" s="195" t="s">
        <v>124</v>
      </c>
      <c r="AU786" s="195" t="s">
        <v>71</v>
      </c>
      <c r="AY786" s="16" t="s">
        <v>130</v>
      </c>
      <c r="BE786" s="196">
        <f>IF(N786="základní",J786,0)</f>
        <v>0</v>
      </c>
      <c r="BF786" s="196">
        <f>IF(N786="snížená",J786,0)</f>
        <v>0</v>
      </c>
      <c r="BG786" s="196">
        <f>IF(N786="zákl. přenesená",J786,0)</f>
        <v>0</v>
      </c>
      <c r="BH786" s="196">
        <f>IF(N786="sníž. přenesená",J786,0)</f>
        <v>0</v>
      </c>
      <c r="BI786" s="196">
        <f>IF(N786="nulová",J786,0)</f>
        <v>0</v>
      </c>
      <c r="BJ786" s="16" t="s">
        <v>14</v>
      </c>
      <c r="BK786" s="196">
        <f>ROUND(I786*H786,2)</f>
        <v>0</v>
      </c>
      <c r="BL786" s="16" t="s">
        <v>129</v>
      </c>
      <c r="BM786" s="195" t="s">
        <v>1950</v>
      </c>
    </row>
    <row r="787" s="2" customFormat="1" ht="37.8" customHeight="1">
      <c r="A787" s="37"/>
      <c r="B787" s="38"/>
      <c r="C787" s="184" t="s">
        <v>1951</v>
      </c>
      <c r="D787" s="184" t="s">
        <v>124</v>
      </c>
      <c r="E787" s="185" t="s">
        <v>1952</v>
      </c>
      <c r="F787" s="186" t="s">
        <v>1953</v>
      </c>
      <c r="G787" s="187" t="s">
        <v>416</v>
      </c>
      <c r="H787" s="188">
        <v>60</v>
      </c>
      <c r="I787" s="189"/>
      <c r="J787" s="190">
        <f>ROUND(I787*H787,2)</f>
        <v>0</v>
      </c>
      <c r="K787" s="186" t="s">
        <v>128</v>
      </c>
      <c r="L787" s="43"/>
      <c r="M787" s="191" t="s">
        <v>19</v>
      </c>
      <c r="N787" s="192" t="s">
        <v>42</v>
      </c>
      <c r="O787" s="83"/>
      <c r="P787" s="193">
        <f>O787*H787</f>
        <v>0</v>
      </c>
      <c r="Q787" s="193">
        <v>0</v>
      </c>
      <c r="R787" s="193">
        <f>Q787*H787</f>
        <v>0</v>
      </c>
      <c r="S787" s="193">
        <v>0</v>
      </c>
      <c r="T787" s="194">
        <f>S787*H787</f>
        <v>0</v>
      </c>
      <c r="U787" s="37"/>
      <c r="V787" s="37"/>
      <c r="W787" s="37"/>
      <c r="X787" s="37"/>
      <c r="Y787" s="37"/>
      <c r="Z787" s="37"/>
      <c r="AA787" s="37"/>
      <c r="AB787" s="37"/>
      <c r="AC787" s="37"/>
      <c r="AD787" s="37"/>
      <c r="AE787" s="37"/>
      <c r="AR787" s="195" t="s">
        <v>129</v>
      </c>
      <c r="AT787" s="195" t="s">
        <v>124</v>
      </c>
      <c r="AU787" s="195" t="s">
        <v>71</v>
      </c>
      <c r="AY787" s="16" t="s">
        <v>130</v>
      </c>
      <c r="BE787" s="196">
        <f>IF(N787="základní",J787,0)</f>
        <v>0</v>
      </c>
      <c r="BF787" s="196">
        <f>IF(N787="snížená",J787,0)</f>
        <v>0</v>
      </c>
      <c r="BG787" s="196">
        <f>IF(N787="zákl. přenesená",J787,0)</f>
        <v>0</v>
      </c>
      <c r="BH787" s="196">
        <f>IF(N787="sníž. přenesená",J787,0)</f>
        <v>0</v>
      </c>
      <c r="BI787" s="196">
        <f>IF(N787="nulová",J787,0)</f>
        <v>0</v>
      </c>
      <c r="BJ787" s="16" t="s">
        <v>14</v>
      </c>
      <c r="BK787" s="196">
        <f>ROUND(I787*H787,2)</f>
        <v>0</v>
      </c>
      <c r="BL787" s="16" t="s">
        <v>129</v>
      </c>
      <c r="BM787" s="195" t="s">
        <v>1954</v>
      </c>
    </row>
    <row r="788" s="2" customFormat="1" ht="37.8" customHeight="1">
      <c r="A788" s="37"/>
      <c r="B788" s="38"/>
      <c r="C788" s="184" t="s">
        <v>1955</v>
      </c>
      <c r="D788" s="184" t="s">
        <v>124</v>
      </c>
      <c r="E788" s="185" t="s">
        <v>1956</v>
      </c>
      <c r="F788" s="186" t="s">
        <v>1957</v>
      </c>
      <c r="G788" s="187" t="s">
        <v>185</v>
      </c>
      <c r="H788" s="188">
        <v>50</v>
      </c>
      <c r="I788" s="189"/>
      <c r="J788" s="190">
        <f>ROUND(I788*H788,2)</f>
        <v>0</v>
      </c>
      <c r="K788" s="186" t="s">
        <v>128</v>
      </c>
      <c r="L788" s="43"/>
      <c r="M788" s="191" t="s">
        <v>19</v>
      </c>
      <c r="N788" s="192" t="s">
        <v>42</v>
      </c>
      <c r="O788" s="83"/>
      <c r="P788" s="193">
        <f>O788*H788</f>
        <v>0</v>
      </c>
      <c r="Q788" s="193">
        <v>0</v>
      </c>
      <c r="R788" s="193">
        <f>Q788*H788</f>
        <v>0</v>
      </c>
      <c r="S788" s="193">
        <v>0</v>
      </c>
      <c r="T788" s="194">
        <f>S788*H788</f>
        <v>0</v>
      </c>
      <c r="U788" s="37"/>
      <c r="V788" s="37"/>
      <c r="W788" s="37"/>
      <c r="X788" s="37"/>
      <c r="Y788" s="37"/>
      <c r="Z788" s="37"/>
      <c r="AA788" s="37"/>
      <c r="AB788" s="37"/>
      <c r="AC788" s="37"/>
      <c r="AD788" s="37"/>
      <c r="AE788" s="37"/>
      <c r="AR788" s="195" t="s">
        <v>129</v>
      </c>
      <c r="AT788" s="195" t="s">
        <v>124</v>
      </c>
      <c r="AU788" s="195" t="s">
        <v>71</v>
      </c>
      <c r="AY788" s="16" t="s">
        <v>130</v>
      </c>
      <c r="BE788" s="196">
        <f>IF(N788="základní",J788,0)</f>
        <v>0</v>
      </c>
      <c r="BF788" s="196">
        <f>IF(N788="snížená",J788,0)</f>
        <v>0</v>
      </c>
      <c r="BG788" s="196">
        <f>IF(N788="zákl. přenesená",J788,0)</f>
        <v>0</v>
      </c>
      <c r="BH788" s="196">
        <f>IF(N788="sníž. přenesená",J788,0)</f>
        <v>0</v>
      </c>
      <c r="BI788" s="196">
        <f>IF(N788="nulová",J788,0)</f>
        <v>0</v>
      </c>
      <c r="BJ788" s="16" t="s">
        <v>14</v>
      </c>
      <c r="BK788" s="196">
        <f>ROUND(I788*H788,2)</f>
        <v>0</v>
      </c>
      <c r="BL788" s="16" t="s">
        <v>129</v>
      </c>
      <c r="BM788" s="195" t="s">
        <v>1958</v>
      </c>
    </row>
    <row r="789" s="2" customFormat="1" ht="37.8" customHeight="1">
      <c r="A789" s="37"/>
      <c r="B789" s="38"/>
      <c r="C789" s="184" t="s">
        <v>1959</v>
      </c>
      <c r="D789" s="184" t="s">
        <v>124</v>
      </c>
      <c r="E789" s="185" t="s">
        <v>1960</v>
      </c>
      <c r="F789" s="186" t="s">
        <v>1961</v>
      </c>
      <c r="G789" s="187" t="s">
        <v>185</v>
      </c>
      <c r="H789" s="188">
        <v>50</v>
      </c>
      <c r="I789" s="189"/>
      <c r="J789" s="190">
        <f>ROUND(I789*H789,2)</f>
        <v>0</v>
      </c>
      <c r="K789" s="186" t="s">
        <v>128</v>
      </c>
      <c r="L789" s="43"/>
      <c r="M789" s="191" t="s">
        <v>19</v>
      </c>
      <c r="N789" s="192" t="s">
        <v>42</v>
      </c>
      <c r="O789" s="83"/>
      <c r="P789" s="193">
        <f>O789*H789</f>
        <v>0</v>
      </c>
      <c r="Q789" s="193">
        <v>0</v>
      </c>
      <c r="R789" s="193">
        <f>Q789*H789</f>
        <v>0</v>
      </c>
      <c r="S789" s="193">
        <v>0</v>
      </c>
      <c r="T789" s="194">
        <f>S789*H789</f>
        <v>0</v>
      </c>
      <c r="U789" s="37"/>
      <c r="V789" s="37"/>
      <c r="W789" s="37"/>
      <c r="X789" s="37"/>
      <c r="Y789" s="37"/>
      <c r="Z789" s="37"/>
      <c r="AA789" s="37"/>
      <c r="AB789" s="37"/>
      <c r="AC789" s="37"/>
      <c r="AD789" s="37"/>
      <c r="AE789" s="37"/>
      <c r="AR789" s="195" t="s">
        <v>129</v>
      </c>
      <c r="AT789" s="195" t="s">
        <v>124</v>
      </c>
      <c r="AU789" s="195" t="s">
        <v>71</v>
      </c>
      <c r="AY789" s="16" t="s">
        <v>130</v>
      </c>
      <c r="BE789" s="196">
        <f>IF(N789="základní",J789,0)</f>
        <v>0</v>
      </c>
      <c r="BF789" s="196">
        <f>IF(N789="snížená",J789,0)</f>
        <v>0</v>
      </c>
      <c r="BG789" s="196">
        <f>IF(N789="zákl. přenesená",J789,0)</f>
        <v>0</v>
      </c>
      <c r="BH789" s="196">
        <f>IF(N789="sníž. přenesená",J789,0)</f>
        <v>0</v>
      </c>
      <c r="BI789" s="196">
        <f>IF(N789="nulová",J789,0)</f>
        <v>0</v>
      </c>
      <c r="BJ789" s="16" t="s">
        <v>14</v>
      </c>
      <c r="BK789" s="196">
        <f>ROUND(I789*H789,2)</f>
        <v>0</v>
      </c>
      <c r="BL789" s="16" t="s">
        <v>129</v>
      </c>
      <c r="BM789" s="195" t="s">
        <v>1962</v>
      </c>
    </row>
    <row r="790" s="2" customFormat="1" ht="37.8" customHeight="1">
      <c r="A790" s="37"/>
      <c r="B790" s="38"/>
      <c r="C790" s="184" t="s">
        <v>1963</v>
      </c>
      <c r="D790" s="184" t="s">
        <v>124</v>
      </c>
      <c r="E790" s="185" t="s">
        <v>1964</v>
      </c>
      <c r="F790" s="186" t="s">
        <v>1965</v>
      </c>
      <c r="G790" s="187" t="s">
        <v>185</v>
      </c>
      <c r="H790" s="188">
        <v>50</v>
      </c>
      <c r="I790" s="189"/>
      <c r="J790" s="190">
        <f>ROUND(I790*H790,2)</f>
        <v>0</v>
      </c>
      <c r="K790" s="186" t="s">
        <v>128</v>
      </c>
      <c r="L790" s="43"/>
      <c r="M790" s="191" t="s">
        <v>19</v>
      </c>
      <c r="N790" s="192" t="s">
        <v>42</v>
      </c>
      <c r="O790" s="83"/>
      <c r="P790" s="193">
        <f>O790*H790</f>
        <v>0</v>
      </c>
      <c r="Q790" s="193">
        <v>0</v>
      </c>
      <c r="R790" s="193">
        <f>Q790*H790</f>
        <v>0</v>
      </c>
      <c r="S790" s="193">
        <v>0</v>
      </c>
      <c r="T790" s="194">
        <f>S790*H790</f>
        <v>0</v>
      </c>
      <c r="U790" s="37"/>
      <c r="V790" s="37"/>
      <c r="W790" s="37"/>
      <c r="X790" s="37"/>
      <c r="Y790" s="37"/>
      <c r="Z790" s="37"/>
      <c r="AA790" s="37"/>
      <c r="AB790" s="37"/>
      <c r="AC790" s="37"/>
      <c r="AD790" s="37"/>
      <c r="AE790" s="37"/>
      <c r="AR790" s="195" t="s">
        <v>129</v>
      </c>
      <c r="AT790" s="195" t="s">
        <v>124</v>
      </c>
      <c r="AU790" s="195" t="s">
        <v>71</v>
      </c>
      <c r="AY790" s="16" t="s">
        <v>130</v>
      </c>
      <c r="BE790" s="196">
        <f>IF(N790="základní",J790,0)</f>
        <v>0</v>
      </c>
      <c r="BF790" s="196">
        <f>IF(N790="snížená",J790,0)</f>
        <v>0</v>
      </c>
      <c r="BG790" s="196">
        <f>IF(N790="zákl. přenesená",J790,0)</f>
        <v>0</v>
      </c>
      <c r="BH790" s="196">
        <f>IF(N790="sníž. přenesená",J790,0)</f>
        <v>0</v>
      </c>
      <c r="BI790" s="196">
        <f>IF(N790="nulová",J790,0)</f>
        <v>0</v>
      </c>
      <c r="BJ790" s="16" t="s">
        <v>14</v>
      </c>
      <c r="BK790" s="196">
        <f>ROUND(I790*H790,2)</f>
        <v>0</v>
      </c>
      <c r="BL790" s="16" t="s">
        <v>129</v>
      </c>
      <c r="BM790" s="195" t="s">
        <v>1966</v>
      </c>
    </row>
    <row r="791" s="2" customFormat="1" ht="37.8" customHeight="1">
      <c r="A791" s="37"/>
      <c r="B791" s="38"/>
      <c r="C791" s="184" t="s">
        <v>1967</v>
      </c>
      <c r="D791" s="184" t="s">
        <v>124</v>
      </c>
      <c r="E791" s="185" t="s">
        <v>1968</v>
      </c>
      <c r="F791" s="186" t="s">
        <v>1969</v>
      </c>
      <c r="G791" s="187" t="s">
        <v>185</v>
      </c>
      <c r="H791" s="188">
        <v>20</v>
      </c>
      <c r="I791" s="189"/>
      <c r="J791" s="190">
        <f>ROUND(I791*H791,2)</f>
        <v>0</v>
      </c>
      <c r="K791" s="186" t="s">
        <v>128</v>
      </c>
      <c r="L791" s="43"/>
      <c r="M791" s="191" t="s">
        <v>19</v>
      </c>
      <c r="N791" s="192" t="s">
        <v>42</v>
      </c>
      <c r="O791" s="83"/>
      <c r="P791" s="193">
        <f>O791*H791</f>
        <v>0</v>
      </c>
      <c r="Q791" s="193">
        <v>0</v>
      </c>
      <c r="R791" s="193">
        <f>Q791*H791</f>
        <v>0</v>
      </c>
      <c r="S791" s="193">
        <v>0</v>
      </c>
      <c r="T791" s="194">
        <f>S791*H791</f>
        <v>0</v>
      </c>
      <c r="U791" s="37"/>
      <c r="V791" s="37"/>
      <c r="W791" s="37"/>
      <c r="X791" s="37"/>
      <c r="Y791" s="37"/>
      <c r="Z791" s="37"/>
      <c r="AA791" s="37"/>
      <c r="AB791" s="37"/>
      <c r="AC791" s="37"/>
      <c r="AD791" s="37"/>
      <c r="AE791" s="37"/>
      <c r="AR791" s="195" t="s">
        <v>129</v>
      </c>
      <c r="AT791" s="195" t="s">
        <v>124</v>
      </c>
      <c r="AU791" s="195" t="s">
        <v>71</v>
      </c>
      <c r="AY791" s="16" t="s">
        <v>130</v>
      </c>
      <c r="BE791" s="196">
        <f>IF(N791="základní",J791,0)</f>
        <v>0</v>
      </c>
      <c r="BF791" s="196">
        <f>IF(N791="snížená",J791,0)</f>
        <v>0</v>
      </c>
      <c r="BG791" s="196">
        <f>IF(N791="zákl. přenesená",J791,0)</f>
        <v>0</v>
      </c>
      <c r="BH791" s="196">
        <f>IF(N791="sníž. přenesená",J791,0)</f>
        <v>0</v>
      </c>
      <c r="BI791" s="196">
        <f>IF(N791="nulová",J791,0)</f>
        <v>0</v>
      </c>
      <c r="BJ791" s="16" t="s">
        <v>14</v>
      </c>
      <c r="BK791" s="196">
        <f>ROUND(I791*H791,2)</f>
        <v>0</v>
      </c>
      <c r="BL791" s="16" t="s">
        <v>129</v>
      </c>
      <c r="BM791" s="195" t="s">
        <v>1970</v>
      </c>
    </row>
    <row r="792" s="2" customFormat="1" ht="37.8" customHeight="1">
      <c r="A792" s="37"/>
      <c r="B792" s="38"/>
      <c r="C792" s="184" t="s">
        <v>1971</v>
      </c>
      <c r="D792" s="184" t="s">
        <v>124</v>
      </c>
      <c r="E792" s="185" t="s">
        <v>1972</v>
      </c>
      <c r="F792" s="186" t="s">
        <v>1973</v>
      </c>
      <c r="G792" s="187" t="s">
        <v>185</v>
      </c>
      <c r="H792" s="188">
        <v>20</v>
      </c>
      <c r="I792" s="189"/>
      <c r="J792" s="190">
        <f>ROUND(I792*H792,2)</f>
        <v>0</v>
      </c>
      <c r="K792" s="186" t="s">
        <v>128</v>
      </c>
      <c r="L792" s="43"/>
      <c r="M792" s="191" t="s">
        <v>19</v>
      </c>
      <c r="N792" s="192" t="s">
        <v>42</v>
      </c>
      <c r="O792" s="83"/>
      <c r="P792" s="193">
        <f>O792*H792</f>
        <v>0</v>
      </c>
      <c r="Q792" s="193">
        <v>0</v>
      </c>
      <c r="R792" s="193">
        <f>Q792*H792</f>
        <v>0</v>
      </c>
      <c r="S792" s="193">
        <v>0</v>
      </c>
      <c r="T792" s="194">
        <f>S792*H792</f>
        <v>0</v>
      </c>
      <c r="U792" s="37"/>
      <c r="V792" s="37"/>
      <c r="W792" s="37"/>
      <c r="X792" s="37"/>
      <c r="Y792" s="37"/>
      <c r="Z792" s="37"/>
      <c r="AA792" s="37"/>
      <c r="AB792" s="37"/>
      <c r="AC792" s="37"/>
      <c r="AD792" s="37"/>
      <c r="AE792" s="37"/>
      <c r="AR792" s="195" t="s">
        <v>129</v>
      </c>
      <c r="AT792" s="195" t="s">
        <v>124</v>
      </c>
      <c r="AU792" s="195" t="s">
        <v>71</v>
      </c>
      <c r="AY792" s="16" t="s">
        <v>130</v>
      </c>
      <c r="BE792" s="196">
        <f>IF(N792="základní",J792,0)</f>
        <v>0</v>
      </c>
      <c r="BF792" s="196">
        <f>IF(N792="snížená",J792,0)</f>
        <v>0</v>
      </c>
      <c r="BG792" s="196">
        <f>IF(N792="zákl. přenesená",J792,0)</f>
        <v>0</v>
      </c>
      <c r="BH792" s="196">
        <f>IF(N792="sníž. přenesená",J792,0)</f>
        <v>0</v>
      </c>
      <c r="BI792" s="196">
        <f>IF(N792="nulová",J792,0)</f>
        <v>0</v>
      </c>
      <c r="BJ792" s="16" t="s">
        <v>14</v>
      </c>
      <c r="BK792" s="196">
        <f>ROUND(I792*H792,2)</f>
        <v>0</v>
      </c>
      <c r="BL792" s="16" t="s">
        <v>129</v>
      </c>
      <c r="BM792" s="195" t="s">
        <v>1974</v>
      </c>
    </row>
    <row r="793" s="2" customFormat="1" ht="37.8" customHeight="1">
      <c r="A793" s="37"/>
      <c r="B793" s="38"/>
      <c r="C793" s="184" t="s">
        <v>1975</v>
      </c>
      <c r="D793" s="184" t="s">
        <v>124</v>
      </c>
      <c r="E793" s="185" t="s">
        <v>1976</v>
      </c>
      <c r="F793" s="186" t="s">
        <v>1977</v>
      </c>
      <c r="G793" s="187" t="s">
        <v>185</v>
      </c>
      <c r="H793" s="188">
        <v>20</v>
      </c>
      <c r="I793" s="189"/>
      <c r="J793" s="190">
        <f>ROUND(I793*H793,2)</f>
        <v>0</v>
      </c>
      <c r="K793" s="186" t="s">
        <v>128</v>
      </c>
      <c r="L793" s="43"/>
      <c r="M793" s="191" t="s">
        <v>19</v>
      </c>
      <c r="N793" s="192" t="s">
        <v>42</v>
      </c>
      <c r="O793" s="83"/>
      <c r="P793" s="193">
        <f>O793*H793</f>
        <v>0</v>
      </c>
      <c r="Q793" s="193">
        <v>0</v>
      </c>
      <c r="R793" s="193">
        <f>Q793*H793</f>
        <v>0</v>
      </c>
      <c r="S793" s="193">
        <v>0</v>
      </c>
      <c r="T793" s="194">
        <f>S793*H793</f>
        <v>0</v>
      </c>
      <c r="U793" s="37"/>
      <c r="V793" s="37"/>
      <c r="W793" s="37"/>
      <c r="X793" s="37"/>
      <c r="Y793" s="37"/>
      <c r="Z793" s="37"/>
      <c r="AA793" s="37"/>
      <c r="AB793" s="37"/>
      <c r="AC793" s="37"/>
      <c r="AD793" s="37"/>
      <c r="AE793" s="37"/>
      <c r="AR793" s="195" t="s">
        <v>129</v>
      </c>
      <c r="AT793" s="195" t="s">
        <v>124</v>
      </c>
      <c r="AU793" s="195" t="s">
        <v>71</v>
      </c>
      <c r="AY793" s="16" t="s">
        <v>130</v>
      </c>
      <c r="BE793" s="196">
        <f>IF(N793="základní",J793,0)</f>
        <v>0</v>
      </c>
      <c r="BF793" s="196">
        <f>IF(N793="snížená",J793,0)</f>
        <v>0</v>
      </c>
      <c r="BG793" s="196">
        <f>IF(N793="zákl. přenesená",J793,0)</f>
        <v>0</v>
      </c>
      <c r="BH793" s="196">
        <f>IF(N793="sníž. přenesená",J793,0)</f>
        <v>0</v>
      </c>
      <c r="BI793" s="196">
        <f>IF(N793="nulová",J793,0)</f>
        <v>0</v>
      </c>
      <c r="BJ793" s="16" t="s">
        <v>14</v>
      </c>
      <c r="BK793" s="196">
        <f>ROUND(I793*H793,2)</f>
        <v>0</v>
      </c>
      <c r="BL793" s="16" t="s">
        <v>129</v>
      </c>
      <c r="BM793" s="195" t="s">
        <v>1978</v>
      </c>
    </row>
    <row r="794" s="2" customFormat="1" ht="37.8" customHeight="1">
      <c r="A794" s="37"/>
      <c r="B794" s="38"/>
      <c r="C794" s="184" t="s">
        <v>1979</v>
      </c>
      <c r="D794" s="184" t="s">
        <v>124</v>
      </c>
      <c r="E794" s="185" t="s">
        <v>1980</v>
      </c>
      <c r="F794" s="186" t="s">
        <v>1981</v>
      </c>
      <c r="G794" s="187" t="s">
        <v>185</v>
      </c>
      <c r="H794" s="188">
        <v>20</v>
      </c>
      <c r="I794" s="189"/>
      <c r="J794" s="190">
        <f>ROUND(I794*H794,2)</f>
        <v>0</v>
      </c>
      <c r="K794" s="186" t="s">
        <v>128</v>
      </c>
      <c r="L794" s="43"/>
      <c r="M794" s="191" t="s">
        <v>19</v>
      </c>
      <c r="N794" s="192" t="s">
        <v>42</v>
      </c>
      <c r="O794" s="83"/>
      <c r="P794" s="193">
        <f>O794*H794</f>
        <v>0</v>
      </c>
      <c r="Q794" s="193">
        <v>0</v>
      </c>
      <c r="R794" s="193">
        <f>Q794*H794</f>
        <v>0</v>
      </c>
      <c r="S794" s="193">
        <v>0</v>
      </c>
      <c r="T794" s="194">
        <f>S794*H794</f>
        <v>0</v>
      </c>
      <c r="U794" s="37"/>
      <c r="V794" s="37"/>
      <c r="W794" s="37"/>
      <c r="X794" s="37"/>
      <c r="Y794" s="37"/>
      <c r="Z794" s="37"/>
      <c r="AA794" s="37"/>
      <c r="AB794" s="37"/>
      <c r="AC794" s="37"/>
      <c r="AD794" s="37"/>
      <c r="AE794" s="37"/>
      <c r="AR794" s="195" t="s">
        <v>129</v>
      </c>
      <c r="AT794" s="195" t="s">
        <v>124</v>
      </c>
      <c r="AU794" s="195" t="s">
        <v>71</v>
      </c>
      <c r="AY794" s="16" t="s">
        <v>130</v>
      </c>
      <c r="BE794" s="196">
        <f>IF(N794="základní",J794,0)</f>
        <v>0</v>
      </c>
      <c r="BF794" s="196">
        <f>IF(N794="snížená",J794,0)</f>
        <v>0</v>
      </c>
      <c r="BG794" s="196">
        <f>IF(N794="zákl. přenesená",J794,0)</f>
        <v>0</v>
      </c>
      <c r="BH794" s="196">
        <f>IF(N794="sníž. přenesená",J794,0)</f>
        <v>0</v>
      </c>
      <c r="BI794" s="196">
        <f>IF(N794="nulová",J794,0)</f>
        <v>0</v>
      </c>
      <c r="BJ794" s="16" t="s">
        <v>14</v>
      </c>
      <c r="BK794" s="196">
        <f>ROUND(I794*H794,2)</f>
        <v>0</v>
      </c>
      <c r="BL794" s="16" t="s">
        <v>129</v>
      </c>
      <c r="BM794" s="195" t="s">
        <v>1982</v>
      </c>
    </row>
    <row r="795" s="2" customFormat="1" ht="37.8" customHeight="1">
      <c r="A795" s="37"/>
      <c r="B795" s="38"/>
      <c r="C795" s="184" t="s">
        <v>1983</v>
      </c>
      <c r="D795" s="184" t="s">
        <v>124</v>
      </c>
      <c r="E795" s="185" t="s">
        <v>1984</v>
      </c>
      <c r="F795" s="186" t="s">
        <v>1985</v>
      </c>
      <c r="G795" s="187" t="s">
        <v>185</v>
      </c>
      <c r="H795" s="188">
        <v>20</v>
      </c>
      <c r="I795" s="189"/>
      <c r="J795" s="190">
        <f>ROUND(I795*H795,2)</f>
        <v>0</v>
      </c>
      <c r="K795" s="186" t="s">
        <v>128</v>
      </c>
      <c r="L795" s="43"/>
      <c r="M795" s="191" t="s">
        <v>19</v>
      </c>
      <c r="N795" s="192" t="s">
        <v>42</v>
      </c>
      <c r="O795" s="83"/>
      <c r="P795" s="193">
        <f>O795*H795</f>
        <v>0</v>
      </c>
      <c r="Q795" s="193">
        <v>0</v>
      </c>
      <c r="R795" s="193">
        <f>Q795*H795</f>
        <v>0</v>
      </c>
      <c r="S795" s="193">
        <v>0</v>
      </c>
      <c r="T795" s="194">
        <f>S795*H795</f>
        <v>0</v>
      </c>
      <c r="U795" s="37"/>
      <c r="V795" s="37"/>
      <c r="W795" s="37"/>
      <c r="X795" s="37"/>
      <c r="Y795" s="37"/>
      <c r="Z795" s="37"/>
      <c r="AA795" s="37"/>
      <c r="AB795" s="37"/>
      <c r="AC795" s="37"/>
      <c r="AD795" s="37"/>
      <c r="AE795" s="37"/>
      <c r="AR795" s="195" t="s">
        <v>129</v>
      </c>
      <c r="AT795" s="195" t="s">
        <v>124</v>
      </c>
      <c r="AU795" s="195" t="s">
        <v>71</v>
      </c>
      <c r="AY795" s="16" t="s">
        <v>130</v>
      </c>
      <c r="BE795" s="196">
        <f>IF(N795="základní",J795,0)</f>
        <v>0</v>
      </c>
      <c r="BF795" s="196">
        <f>IF(N795="snížená",J795,0)</f>
        <v>0</v>
      </c>
      <c r="BG795" s="196">
        <f>IF(N795="zákl. přenesená",J795,0)</f>
        <v>0</v>
      </c>
      <c r="BH795" s="196">
        <f>IF(N795="sníž. přenesená",J795,0)</f>
        <v>0</v>
      </c>
      <c r="BI795" s="196">
        <f>IF(N795="nulová",J795,0)</f>
        <v>0</v>
      </c>
      <c r="BJ795" s="16" t="s">
        <v>14</v>
      </c>
      <c r="BK795" s="196">
        <f>ROUND(I795*H795,2)</f>
        <v>0</v>
      </c>
      <c r="BL795" s="16" t="s">
        <v>129</v>
      </c>
      <c r="BM795" s="195" t="s">
        <v>1986</v>
      </c>
    </row>
    <row r="796" s="2" customFormat="1" ht="44.25" customHeight="1">
      <c r="A796" s="37"/>
      <c r="B796" s="38"/>
      <c r="C796" s="184" t="s">
        <v>1987</v>
      </c>
      <c r="D796" s="184" t="s">
        <v>124</v>
      </c>
      <c r="E796" s="185" t="s">
        <v>1988</v>
      </c>
      <c r="F796" s="186" t="s">
        <v>1989</v>
      </c>
      <c r="G796" s="187" t="s">
        <v>185</v>
      </c>
      <c r="H796" s="188">
        <v>20</v>
      </c>
      <c r="I796" s="189"/>
      <c r="J796" s="190">
        <f>ROUND(I796*H796,2)</f>
        <v>0</v>
      </c>
      <c r="K796" s="186" t="s">
        <v>128</v>
      </c>
      <c r="L796" s="43"/>
      <c r="M796" s="191" t="s">
        <v>19</v>
      </c>
      <c r="N796" s="192" t="s">
        <v>42</v>
      </c>
      <c r="O796" s="83"/>
      <c r="P796" s="193">
        <f>O796*H796</f>
        <v>0</v>
      </c>
      <c r="Q796" s="193">
        <v>0</v>
      </c>
      <c r="R796" s="193">
        <f>Q796*H796</f>
        <v>0</v>
      </c>
      <c r="S796" s="193">
        <v>0</v>
      </c>
      <c r="T796" s="194">
        <f>S796*H796</f>
        <v>0</v>
      </c>
      <c r="U796" s="37"/>
      <c r="V796" s="37"/>
      <c r="W796" s="37"/>
      <c r="X796" s="37"/>
      <c r="Y796" s="37"/>
      <c r="Z796" s="37"/>
      <c r="AA796" s="37"/>
      <c r="AB796" s="37"/>
      <c r="AC796" s="37"/>
      <c r="AD796" s="37"/>
      <c r="AE796" s="37"/>
      <c r="AR796" s="195" t="s">
        <v>129</v>
      </c>
      <c r="AT796" s="195" t="s">
        <v>124</v>
      </c>
      <c r="AU796" s="195" t="s">
        <v>71</v>
      </c>
      <c r="AY796" s="16" t="s">
        <v>130</v>
      </c>
      <c r="BE796" s="196">
        <f>IF(N796="základní",J796,0)</f>
        <v>0</v>
      </c>
      <c r="BF796" s="196">
        <f>IF(N796="snížená",J796,0)</f>
        <v>0</v>
      </c>
      <c r="BG796" s="196">
        <f>IF(N796="zákl. přenesená",J796,0)</f>
        <v>0</v>
      </c>
      <c r="BH796" s="196">
        <f>IF(N796="sníž. přenesená",J796,0)</f>
        <v>0</v>
      </c>
      <c r="BI796" s="196">
        <f>IF(N796="nulová",J796,0)</f>
        <v>0</v>
      </c>
      <c r="BJ796" s="16" t="s">
        <v>14</v>
      </c>
      <c r="BK796" s="196">
        <f>ROUND(I796*H796,2)</f>
        <v>0</v>
      </c>
      <c r="BL796" s="16" t="s">
        <v>129</v>
      </c>
      <c r="BM796" s="195" t="s">
        <v>1990</v>
      </c>
    </row>
    <row r="797" s="2" customFormat="1" ht="49.05" customHeight="1">
      <c r="A797" s="37"/>
      <c r="B797" s="38"/>
      <c r="C797" s="184" t="s">
        <v>1991</v>
      </c>
      <c r="D797" s="184" t="s">
        <v>124</v>
      </c>
      <c r="E797" s="185" t="s">
        <v>1992</v>
      </c>
      <c r="F797" s="186" t="s">
        <v>1993</v>
      </c>
      <c r="G797" s="187" t="s">
        <v>185</v>
      </c>
      <c r="H797" s="188">
        <v>20</v>
      </c>
      <c r="I797" s="189"/>
      <c r="J797" s="190">
        <f>ROUND(I797*H797,2)</f>
        <v>0</v>
      </c>
      <c r="K797" s="186" t="s">
        <v>128</v>
      </c>
      <c r="L797" s="43"/>
      <c r="M797" s="191" t="s">
        <v>19</v>
      </c>
      <c r="N797" s="192" t="s">
        <v>42</v>
      </c>
      <c r="O797" s="83"/>
      <c r="P797" s="193">
        <f>O797*H797</f>
        <v>0</v>
      </c>
      <c r="Q797" s="193">
        <v>0</v>
      </c>
      <c r="R797" s="193">
        <f>Q797*H797</f>
        <v>0</v>
      </c>
      <c r="S797" s="193">
        <v>0</v>
      </c>
      <c r="T797" s="194">
        <f>S797*H797</f>
        <v>0</v>
      </c>
      <c r="U797" s="37"/>
      <c r="V797" s="37"/>
      <c r="W797" s="37"/>
      <c r="X797" s="37"/>
      <c r="Y797" s="37"/>
      <c r="Z797" s="37"/>
      <c r="AA797" s="37"/>
      <c r="AB797" s="37"/>
      <c r="AC797" s="37"/>
      <c r="AD797" s="37"/>
      <c r="AE797" s="37"/>
      <c r="AR797" s="195" t="s">
        <v>129</v>
      </c>
      <c r="AT797" s="195" t="s">
        <v>124</v>
      </c>
      <c r="AU797" s="195" t="s">
        <v>71</v>
      </c>
      <c r="AY797" s="16" t="s">
        <v>130</v>
      </c>
      <c r="BE797" s="196">
        <f>IF(N797="základní",J797,0)</f>
        <v>0</v>
      </c>
      <c r="BF797" s="196">
        <f>IF(N797="snížená",J797,0)</f>
        <v>0</v>
      </c>
      <c r="BG797" s="196">
        <f>IF(N797="zákl. přenesená",J797,0)</f>
        <v>0</v>
      </c>
      <c r="BH797" s="196">
        <f>IF(N797="sníž. přenesená",J797,0)</f>
        <v>0</v>
      </c>
      <c r="BI797" s="196">
        <f>IF(N797="nulová",J797,0)</f>
        <v>0</v>
      </c>
      <c r="BJ797" s="16" t="s">
        <v>14</v>
      </c>
      <c r="BK797" s="196">
        <f>ROUND(I797*H797,2)</f>
        <v>0</v>
      </c>
      <c r="BL797" s="16" t="s">
        <v>129</v>
      </c>
      <c r="BM797" s="195" t="s">
        <v>1994</v>
      </c>
    </row>
    <row r="798" s="2" customFormat="1" ht="37.8" customHeight="1">
      <c r="A798" s="37"/>
      <c r="B798" s="38"/>
      <c r="C798" s="184" t="s">
        <v>1995</v>
      </c>
      <c r="D798" s="184" t="s">
        <v>124</v>
      </c>
      <c r="E798" s="185" t="s">
        <v>1996</v>
      </c>
      <c r="F798" s="186" t="s">
        <v>1997</v>
      </c>
      <c r="G798" s="187" t="s">
        <v>185</v>
      </c>
      <c r="H798" s="188">
        <v>20</v>
      </c>
      <c r="I798" s="189"/>
      <c r="J798" s="190">
        <f>ROUND(I798*H798,2)</f>
        <v>0</v>
      </c>
      <c r="K798" s="186" t="s">
        <v>128</v>
      </c>
      <c r="L798" s="43"/>
      <c r="M798" s="191" t="s">
        <v>19</v>
      </c>
      <c r="N798" s="192" t="s">
        <v>42</v>
      </c>
      <c r="O798" s="83"/>
      <c r="P798" s="193">
        <f>O798*H798</f>
        <v>0</v>
      </c>
      <c r="Q798" s="193">
        <v>0</v>
      </c>
      <c r="R798" s="193">
        <f>Q798*H798</f>
        <v>0</v>
      </c>
      <c r="S798" s="193">
        <v>0</v>
      </c>
      <c r="T798" s="194">
        <f>S798*H798</f>
        <v>0</v>
      </c>
      <c r="U798" s="37"/>
      <c r="V798" s="37"/>
      <c r="W798" s="37"/>
      <c r="X798" s="37"/>
      <c r="Y798" s="37"/>
      <c r="Z798" s="37"/>
      <c r="AA798" s="37"/>
      <c r="AB798" s="37"/>
      <c r="AC798" s="37"/>
      <c r="AD798" s="37"/>
      <c r="AE798" s="37"/>
      <c r="AR798" s="195" t="s">
        <v>129</v>
      </c>
      <c r="AT798" s="195" t="s">
        <v>124</v>
      </c>
      <c r="AU798" s="195" t="s">
        <v>71</v>
      </c>
      <c r="AY798" s="16" t="s">
        <v>130</v>
      </c>
      <c r="BE798" s="196">
        <f>IF(N798="základní",J798,0)</f>
        <v>0</v>
      </c>
      <c r="BF798" s="196">
        <f>IF(N798="snížená",J798,0)</f>
        <v>0</v>
      </c>
      <c r="BG798" s="196">
        <f>IF(N798="zákl. přenesená",J798,0)</f>
        <v>0</v>
      </c>
      <c r="BH798" s="196">
        <f>IF(N798="sníž. přenesená",J798,0)</f>
        <v>0</v>
      </c>
      <c r="BI798" s="196">
        <f>IF(N798="nulová",J798,0)</f>
        <v>0</v>
      </c>
      <c r="BJ798" s="16" t="s">
        <v>14</v>
      </c>
      <c r="BK798" s="196">
        <f>ROUND(I798*H798,2)</f>
        <v>0</v>
      </c>
      <c r="BL798" s="16" t="s">
        <v>129</v>
      </c>
      <c r="BM798" s="195" t="s">
        <v>1998</v>
      </c>
    </row>
    <row r="799" s="2" customFormat="1" ht="37.8" customHeight="1">
      <c r="A799" s="37"/>
      <c r="B799" s="38"/>
      <c r="C799" s="184" t="s">
        <v>1999</v>
      </c>
      <c r="D799" s="184" t="s">
        <v>124</v>
      </c>
      <c r="E799" s="185" t="s">
        <v>2000</v>
      </c>
      <c r="F799" s="186" t="s">
        <v>2001</v>
      </c>
      <c r="G799" s="187" t="s">
        <v>185</v>
      </c>
      <c r="H799" s="188">
        <v>20</v>
      </c>
      <c r="I799" s="189"/>
      <c r="J799" s="190">
        <f>ROUND(I799*H799,2)</f>
        <v>0</v>
      </c>
      <c r="K799" s="186" t="s">
        <v>128</v>
      </c>
      <c r="L799" s="43"/>
      <c r="M799" s="191" t="s">
        <v>19</v>
      </c>
      <c r="N799" s="192" t="s">
        <v>42</v>
      </c>
      <c r="O799" s="83"/>
      <c r="P799" s="193">
        <f>O799*H799</f>
        <v>0</v>
      </c>
      <c r="Q799" s="193">
        <v>0</v>
      </c>
      <c r="R799" s="193">
        <f>Q799*H799</f>
        <v>0</v>
      </c>
      <c r="S799" s="193">
        <v>0</v>
      </c>
      <c r="T799" s="194">
        <f>S799*H799</f>
        <v>0</v>
      </c>
      <c r="U799" s="37"/>
      <c r="V799" s="37"/>
      <c r="W799" s="37"/>
      <c r="X799" s="37"/>
      <c r="Y799" s="37"/>
      <c r="Z799" s="37"/>
      <c r="AA799" s="37"/>
      <c r="AB799" s="37"/>
      <c r="AC799" s="37"/>
      <c r="AD799" s="37"/>
      <c r="AE799" s="37"/>
      <c r="AR799" s="195" t="s">
        <v>129</v>
      </c>
      <c r="AT799" s="195" t="s">
        <v>124</v>
      </c>
      <c r="AU799" s="195" t="s">
        <v>71</v>
      </c>
      <c r="AY799" s="16" t="s">
        <v>130</v>
      </c>
      <c r="BE799" s="196">
        <f>IF(N799="základní",J799,0)</f>
        <v>0</v>
      </c>
      <c r="BF799" s="196">
        <f>IF(N799="snížená",J799,0)</f>
        <v>0</v>
      </c>
      <c r="BG799" s="196">
        <f>IF(N799="zákl. přenesená",J799,0)</f>
        <v>0</v>
      </c>
      <c r="BH799" s="196">
        <f>IF(N799="sníž. přenesená",J799,0)</f>
        <v>0</v>
      </c>
      <c r="BI799" s="196">
        <f>IF(N799="nulová",J799,0)</f>
        <v>0</v>
      </c>
      <c r="BJ799" s="16" t="s">
        <v>14</v>
      </c>
      <c r="BK799" s="196">
        <f>ROUND(I799*H799,2)</f>
        <v>0</v>
      </c>
      <c r="BL799" s="16" t="s">
        <v>129</v>
      </c>
      <c r="BM799" s="195" t="s">
        <v>2002</v>
      </c>
    </row>
    <row r="800" s="2" customFormat="1" ht="44.25" customHeight="1">
      <c r="A800" s="37"/>
      <c r="B800" s="38"/>
      <c r="C800" s="184" t="s">
        <v>2003</v>
      </c>
      <c r="D800" s="184" t="s">
        <v>124</v>
      </c>
      <c r="E800" s="185" t="s">
        <v>2004</v>
      </c>
      <c r="F800" s="186" t="s">
        <v>2005</v>
      </c>
      <c r="G800" s="187" t="s">
        <v>185</v>
      </c>
      <c r="H800" s="188">
        <v>10</v>
      </c>
      <c r="I800" s="189"/>
      <c r="J800" s="190">
        <f>ROUND(I800*H800,2)</f>
        <v>0</v>
      </c>
      <c r="K800" s="186" t="s">
        <v>128</v>
      </c>
      <c r="L800" s="43"/>
      <c r="M800" s="191" t="s">
        <v>19</v>
      </c>
      <c r="N800" s="192" t="s">
        <v>42</v>
      </c>
      <c r="O800" s="83"/>
      <c r="P800" s="193">
        <f>O800*H800</f>
        <v>0</v>
      </c>
      <c r="Q800" s="193">
        <v>0</v>
      </c>
      <c r="R800" s="193">
        <f>Q800*H800</f>
        <v>0</v>
      </c>
      <c r="S800" s="193">
        <v>0</v>
      </c>
      <c r="T800" s="194">
        <f>S800*H800</f>
        <v>0</v>
      </c>
      <c r="U800" s="37"/>
      <c r="V800" s="37"/>
      <c r="W800" s="37"/>
      <c r="X800" s="37"/>
      <c r="Y800" s="37"/>
      <c r="Z800" s="37"/>
      <c r="AA800" s="37"/>
      <c r="AB800" s="37"/>
      <c r="AC800" s="37"/>
      <c r="AD800" s="37"/>
      <c r="AE800" s="37"/>
      <c r="AR800" s="195" t="s">
        <v>129</v>
      </c>
      <c r="AT800" s="195" t="s">
        <v>124</v>
      </c>
      <c r="AU800" s="195" t="s">
        <v>71</v>
      </c>
      <c r="AY800" s="16" t="s">
        <v>130</v>
      </c>
      <c r="BE800" s="196">
        <f>IF(N800="základní",J800,0)</f>
        <v>0</v>
      </c>
      <c r="BF800" s="196">
        <f>IF(N800="snížená",J800,0)</f>
        <v>0</v>
      </c>
      <c r="BG800" s="196">
        <f>IF(N800="zákl. přenesená",J800,0)</f>
        <v>0</v>
      </c>
      <c r="BH800" s="196">
        <f>IF(N800="sníž. přenesená",J800,0)</f>
        <v>0</v>
      </c>
      <c r="BI800" s="196">
        <f>IF(N800="nulová",J800,0)</f>
        <v>0</v>
      </c>
      <c r="BJ800" s="16" t="s">
        <v>14</v>
      </c>
      <c r="BK800" s="196">
        <f>ROUND(I800*H800,2)</f>
        <v>0</v>
      </c>
      <c r="BL800" s="16" t="s">
        <v>129</v>
      </c>
      <c r="BM800" s="195" t="s">
        <v>2006</v>
      </c>
    </row>
    <row r="801" s="2" customFormat="1" ht="44.25" customHeight="1">
      <c r="A801" s="37"/>
      <c r="B801" s="38"/>
      <c r="C801" s="184" t="s">
        <v>2007</v>
      </c>
      <c r="D801" s="184" t="s">
        <v>124</v>
      </c>
      <c r="E801" s="185" t="s">
        <v>2008</v>
      </c>
      <c r="F801" s="186" t="s">
        <v>2009</v>
      </c>
      <c r="G801" s="187" t="s">
        <v>185</v>
      </c>
      <c r="H801" s="188">
        <v>10</v>
      </c>
      <c r="I801" s="189"/>
      <c r="J801" s="190">
        <f>ROUND(I801*H801,2)</f>
        <v>0</v>
      </c>
      <c r="K801" s="186" t="s">
        <v>128</v>
      </c>
      <c r="L801" s="43"/>
      <c r="M801" s="191" t="s">
        <v>19</v>
      </c>
      <c r="N801" s="192" t="s">
        <v>42</v>
      </c>
      <c r="O801" s="83"/>
      <c r="P801" s="193">
        <f>O801*H801</f>
        <v>0</v>
      </c>
      <c r="Q801" s="193">
        <v>0</v>
      </c>
      <c r="R801" s="193">
        <f>Q801*H801</f>
        <v>0</v>
      </c>
      <c r="S801" s="193">
        <v>0</v>
      </c>
      <c r="T801" s="194">
        <f>S801*H801</f>
        <v>0</v>
      </c>
      <c r="U801" s="37"/>
      <c r="V801" s="37"/>
      <c r="W801" s="37"/>
      <c r="X801" s="37"/>
      <c r="Y801" s="37"/>
      <c r="Z801" s="37"/>
      <c r="AA801" s="37"/>
      <c r="AB801" s="37"/>
      <c r="AC801" s="37"/>
      <c r="AD801" s="37"/>
      <c r="AE801" s="37"/>
      <c r="AR801" s="195" t="s">
        <v>129</v>
      </c>
      <c r="AT801" s="195" t="s">
        <v>124</v>
      </c>
      <c r="AU801" s="195" t="s">
        <v>71</v>
      </c>
      <c r="AY801" s="16" t="s">
        <v>130</v>
      </c>
      <c r="BE801" s="196">
        <f>IF(N801="základní",J801,0)</f>
        <v>0</v>
      </c>
      <c r="BF801" s="196">
        <f>IF(N801="snížená",J801,0)</f>
        <v>0</v>
      </c>
      <c r="BG801" s="196">
        <f>IF(N801="zákl. přenesená",J801,0)</f>
        <v>0</v>
      </c>
      <c r="BH801" s="196">
        <f>IF(N801="sníž. přenesená",J801,0)</f>
        <v>0</v>
      </c>
      <c r="BI801" s="196">
        <f>IF(N801="nulová",J801,0)</f>
        <v>0</v>
      </c>
      <c r="BJ801" s="16" t="s">
        <v>14</v>
      </c>
      <c r="BK801" s="196">
        <f>ROUND(I801*H801,2)</f>
        <v>0</v>
      </c>
      <c r="BL801" s="16" t="s">
        <v>129</v>
      </c>
      <c r="BM801" s="195" t="s">
        <v>2010</v>
      </c>
    </row>
    <row r="802" s="2" customFormat="1" ht="37.8" customHeight="1">
      <c r="A802" s="37"/>
      <c r="B802" s="38"/>
      <c r="C802" s="184" t="s">
        <v>2011</v>
      </c>
      <c r="D802" s="184" t="s">
        <v>124</v>
      </c>
      <c r="E802" s="185" t="s">
        <v>2012</v>
      </c>
      <c r="F802" s="186" t="s">
        <v>2013</v>
      </c>
      <c r="G802" s="187" t="s">
        <v>185</v>
      </c>
      <c r="H802" s="188">
        <v>10</v>
      </c>
      <c r="I802" s="189"/>
      <c r="J802" s="190">
        <f>ROUND(I802*H802,2)</f>
        <v>0</v>
      </c>
      <c r="K802" s="186" t="s">
        <v>128</v>
      </c>
      <c r="L802" s="43"/>
      <c r="M802" s="191" t="s">
        <v>19</v>
      </c>
      <c r="N802" s="192" t="s">
        <v>42</v>
      </c>
      <c r="O802" s="83"/>
      <c r="P802" s="193">
        <f>O802*H802</f>
        <v>0</v>
      </c>
      <c r="Q802" s="193">
        <v>0</v>
      </c>
      <c r="R802" s="193">
        <f>Q802*H802</f>
        <v>0</v>
      </c>
      <c r="S802" s="193">
        <v>0</v>
      </c>
      <c r="T802" s="194">
        <f>S802*H802</f>
        <v>0</v>
      </c>
      <c r="U802" s="37"/>
      <c r="V802" s="37"/>
      <c r="W802" s="37"/>
      <c r="X802" s="37"/>
      <c r="Y802" s="37"/>
      <c r="Z802" s="37"/>
      <c r="AA802" s="37"/>
      <c r="AB802" s="37"/>
      <c r="AC802" s="37"/>
      <c r="AD802" s="37"/>
      <c r="AE802" s="37"/>
      <c r="AR802" s="195" t="s">
        <v>129</v>
      </c>
      <c r="AT802" s="195" t="s">
        <v>124</v>
      </c>
      <c r="AU802" s="195" t="s">
        <v>71</v>
      </c>
      <c r="AY802" s="16" t="s">
        <v>130</v>
      </c>
      <c r="BE802" s="196">
        <f>IF(N802="základní",J802,0)</f>
        <v>0</v>
      </c>
      <c r="BF802" s="196">
        <f>IF(N802="snížená",J802,0)</f>
        <v>0</v>
      </c>
      <c r="BG802" s="196">
        <f>IF(N802="zákl. přenesená",J802,0)</f>
        <v>0</v>
      </c>
      <c r="BH802" s="196">
        <f>IF(N802="sníž. přenesená",J802,0)</f>
        <v>0</v>
      </c>
      <c r="BI802" s="196">
        <f>IF(N802="nulová",J802,0)</f>
        <v>0</v>
      </c>
      <c r="BJ802" s="16" t="s">
        <v>14</v>
      </c>
      <c r="BK802" s="196">
        <f>ROUND(I802*H802,2)</f>
        <v>0</v>
      </c>
      <c r="BL802" s="16" t="s">
        <v>129</v>
      </c>
      <c r="BM802" s="195" t="s">
        <v>2014</v>
      </c>
    </row>
    <row r="803" s="2" customFormat="1" ht="37.8" customHeight="1">
      <c r="A803" s="37"/>
      <c r="B803" s="38"/>
      <c r="C803" s="184" t="s">
        <v>2015</v>
      </c>
      <c r="D803" s="184" t="s">
        <v>124</v>
      </c>
      <c r="E803" s="185" t="s">
        <v>2016</v>
      </c>
      <c r="F803" s="186" t="s">
        <v>2017</v>
      </c>
      <c r="G803" s="187" t="s">
        <v>185</v>
      </c>
      <c r="H803" s="188">
        <v>10</v>
      </c>
      <c r="I803" s="189"/>
      <c r="J803" s="190">
        <f>ROUND(I803*H803,2)</f>
        <v>0</v>
      </c>
      <c r="K803" s="186" t="s">
        <v>128</v>
      </c>
      <c r="L803" s="43"/>
      <c r="M803" s="191" t="s">
        <v>19</v>
      </c>
      <c r="N803" s="192" t="s">
        <v>42</v>
      </c>
      <c r="O803" s="83"/>
      <c r="P803" s="193">
        <f>O803*H803</f>
        <v>0</v>
      </c>
      <c r="Q803" s="193">
        <v>0</v>
      </c>
      <c r="R803" s="193">
        <f>Q803*H803</f>
        <v>0</v>
      </c>
      <c r="S803" s="193">
        <v>0</v>
      </c>
      <c r="T803" s="194">
        <f>S803*H803</f>
        <v>0</v>
      </c>
      <c r="U803" s="37"/>
      <c r="V803" s="37"/>
      <c r="W803" s="37"/>
      <c r="X803" s="37"/>
      <c r="Y803" s="37"/>
      <c r="Z803" s="37"/>
      <c r="AA803" s="37"/>
      <c r="AB803" s="37"/>
      <c r="AC803" s="37"/>
      <c r="AD803" s="37"/>
      <c r="AE803" s="37"/>
      <c r="AR803" s="195" t="s">
        <v>129</v>
      </c>
      <c r="AT803" s="195" t="s">
        <v>124</v>
      </c>
      <c r="AU803" s="195" t="s">
        <v>71</v>
      </c>
      <c r="AY803" s="16" t="s">
        <v>130</v>
      </c>
      <c r="BE803" s="196">
        <f>IF(N803="základní",J803,0)</f>
        <v>0</v>
      </c>
      <c r="BF803" s="196">
        <f>IF(N803="snížená",J803,0)</f>
        <v>0</v>
      </c>
      <c r="BG803" s="196">
        <f>IF(N803="zákl. přenesená",J803,0)</f>
        <v>0</v>
      </c>
      <c r="BH803" s="196">
        <f>IF(N803="sníž. přenesená",J803,0)</f>
        <v>0</v>
      </c>
      <c r="BI803" s="196">
        <f>IF(N803="nulová",J803,0)</f>
        <v>0</v>
      </c>
      <c r="BJ803" s="16" t="s">
        <v>14</v>
      </c>
      <c r="BK803" s="196">
        <f>ROUND(I803*H803,2)</f>
        <v>0</v>
      </c>
      <c r="BL803" s="16" t="s">
        <v>129</v>
      </c>
      <c r="BM803" s="195" t="s">
        <v>2018</v>
      </c>
    </row>
    <row r="804" s="2" customFormat="1" ht="37.8" customHeight="1">
      <c r="A804" s="37"/>
      <c r="B804" s="38"/>
      <c r="C804" s="184" t="s">
        <v>2019</v>
      </c>
      <c r="D804" s="184" t="s">
        <v>124</v>
      </c>
      <c r="E804" s="185" t="s">
        <v>2020</v>
      </c>
      <c r="F804" s="186" t="s">
        <v>2021</v>
      </c>
      <c r="G804" s="187" t="s">
        <v>185</v>
      </c>
      <c r="H804" s="188">
        <v>10</v>
      </c>
      <c r="I804" s="189"/>
      <c r="J804" s="190">
        <f>ROUND(I804*H804,2)</f>
        <v>0</v>
      </c>
      <c r="K804" s="186" t="s">
        <v>128</v>
      </c>
      <c r="L804" s="43"/>
      <c r="M804" s="191" t="s">
        <v>19</v>
      </c>
      <c r="N804" s="192" t="s">
        <v>42</v>
      </c>
      <c r="O804" s="83"/>
      <c r="P804" s="193">
        <f>O804*H804</f>
        <v>0</v>
      </c>
      <c r="Q804" s="193">
        <v>0</v>
      </c>
      <c r="R804" s="193">
        <f>Q804*H804</f>
        <v>0</v>
      </c>
      <c r="S804" s="193">
        <v>0</v>
      </c>
      <c r="T804" s="194">
        <f>S804*H804</f>
        <v>0</v>
      </c>
      <c r="U804" s="37"/>
      <c r="V804" s="37"/>
      <c r="W804" s="37"/>
      <c r="X804" s="37"/>
      <c r="Y804" s="37"/>
      <c r="Z804" s="37"/>
      <c r="AA804" s="37"/>
      <c r="AB804" s="37"/>
      <c r="AC804" s="37"/>
      <c r="AD804" s="37"/>
      <c r="AE804" s="37"/>
      <c r="AR804" s="195" t="s">
        <v>129</v>
      </c>
      <c r="AT804" s="195" t="s">
        <v>124</v>
      </c>
      <c r="AU804" s="195" t="s">
        <v>71</v>
      </c>
      <c r="AY804" s="16" t="s">
        <v>130</v>
      </c>
      <c r="BE804" s="196">
        <f>IF(N804="základní",J804,0)</f>
        <v>0</v>
      </c>
      <c r="BF804" s="196">
        <f>IF(N804="snížená",J804,0)</f>
        <v>0</v>
      </c>
      <c r="BG804" s="196">
        <f>IF(N804="zákl. přenesená",J804,0)</f>
        <v>0</v>
      </c>
      <c r="BH804" s="196">
        <f>IF(N804="sníž. přenesená",J804,0)</f>
        <v>0</v>
      </c>
      <c r="BI804" s="196">
        <f>IF(N804="nulová",J804,0)</f>
        <v>0</v>
      </c>
      <c r="BJ804" s="16" t="s">
        <v>14</v>
      </c>
      <c r="BK804" s="196">
        <f>ROUND(I804*H804,2)</f>
        <v>0</v>
      </c>
      <c r="BL804" s="16" t="s">
        <v>129</v>
      </c>
      <c r="BM804" s="195" t="s">
        <v>2022</v>
      </c>
    </row>
    <row r="805" s="2" customFormat="1" ht="37.8" customHeight="1">
      <c r="A805" s="37"/>
      <c r="B805" s="38"/>
      <c r="C805" s="184" t="s">
        <v>2023</v>
      </c>
      <c r="D805" s="184" t="s">
        <v>124</v>
      </c>
      <c r="E805" s="185" t="s">
        <v>2024</v>
      </c>
      <c r="F805" s="186" t="s">
        <v>2025</v>
      </c>
      <c r="G805" s="187" t="s">
        <v>185</v>
      </c>
      <c r="H805" s="188">
        <v>10</v>
      </c>
      <c r="I805" s="189"/>
      <c r="J805" s="190">
        <f>ROUND(I805*H805,2)</f>
        <v>0</v>
      </c>
      <c r="K805" s="186" t="s">
        <v>128</v>
      </c>
      <c r="L805" s="43"/>
      <c r="M805" s="191" t="s">
        <v>19</v>
      </c>
      <c r="N805" s="192" t="s">
        <v>42</v>
      </c>
      <c r="O805" s="83"/>
      <c r="P805" s="193">
        <f>O805*H805</f>
        <v>0</v>
      </c>
      <c r="Q805" s="193">
        <v>0</v>
      </c>
      <c r="R805" s="193">
        <f>Q805*H805</f>
        <v>0</v>
      </c>
      <c r="S805" s="193">
        <v>0</v>
      </c>
      <c r="T805" s="194">
        <f>S805*H805</f>
        <v>0</v>
      </c>
      <c r="U805" s="37"/>
      <c r="V805" s="37"/>
      <c r="W805" s="37"/>
      <c r="X805" s="37"/>
      <c r="Y805" s="37"/>
      <c r="Z805" s="37"/>
      <c r="AA805" s="37"/>
      <c r="AB805" s="37"/>
      <c r="AC805" s="37"/>
      <c r="AD805" s="37"/>
      <c r="AE805" s="37"/>
      <c r="AR805" s="195" t="s">
        <v>129</v>
      </c>
      <c r="AT805" s="195" t="s">
        <v>124</v>
      </c>
      <c r="AU805" s="195" t="s">
        <v>71</v>
      </c>
      <c r="AY805" s="16" t="s">
        <v>130</v>
      </c>
      <c r="BE805" s="196">
        <f>IF(N805="základní",J805,0)</f>
        <v>0</v>
      </c>
      <c r="BF805" s="196">
        <f>IF(N805="snížená",J805,0)</f>
        <v>0</v>
      </c>
      <c r="BG805" s="196">
        <f>IF(N805="zákl. přenesená",J805,0)</f>
        <v>0</v>
      </c>
      <c r="BH805" s="196">
        <f>IF(N805="sníž. přenesená",J805,0)</f>
        <v>0</v>
      </c>
      <c r="BI805" s="196">
        <f>IF(N805="nulová",J805,0)</f>
        <v>0</v>
      </c>
      <c r="BJ805" s="16" t="s">
        <v>14</v>
      </c>
      <c r="BK805" s="196">
        <f>ROUND(I805*H805,2)</f>
        <v>0</v>
      </c>
      <c r="BL805" s="16" t="s">
        <v>129</v>
      </c>
      <c r="BM805" s="195" t="s">
        <v>2026</v>
      </c>
    </row>
    <row r="806" s="2" customFormat="1" ht="37.8" customHeight="1">
      <c r="A806" s="37"/>
      <c r="B806" s="38"/>
      <c r="C806" s="184" t="s">
        <v>2027</v>
      </c>
      <c r="D806" s="184" t="s">
        <v>124</v>
      </c>
      <c r="E806" s="185" t="s">
        <v>2028</v>
      </c>
      <c r="F806" s="186" t="s">
        <v>2029</v>
      </c>
      <c r="G806" s="187" t="s">
        <v>185</v>
      </c>
      <c r="H806" s="188">
        <v>10</v>
      </c>
      <c r="I806" s="189"/>
      <c r="J806" s="190">
        <f>ROUND(I806*H806,2)</f>
        <v>0</v>
      </c>
      <c r="K806" s="186" t="s">
        <v>128</v>
      </c>
      <c r="L806" s="43"/>
      <c r="M806" s="191" t="s">
        <v>19</v>
      </c>
      <c r="N806" s="192" t="s">
        <v>42</v>
      </c>
      <c r="O806" s="83"/>
      <c r="P806" s="193">
        <f>O806*H806</f>
        <v>0</v>
      </c>
      <c r="Q806" s="193">
        <v>0</v>
      </c>
      <c r="R806" s="193">
        <f>Q806*H806</f>
        <v>0</v>
      </c>
      <c r="S806" s="193">
        <v>0</v>
      </c>
      <c r="T806" s="194">
        <f>S806*H806</f>
        <v>0</v>
      </c>
      <c r="U806" s="37"/>
      <c r="V806" s="37"/>
      <c r="W806" s="37"/>
      <c r="X806" s="37"/>
      <c r="Y806" s="37"/>
      <c r="Z806" s="37"/>
      <c r="AA806" s="37"/>
      <c r="AB806" s="37"/>
      <c r="AC806" s="37"/>
      <c r="AD806" s="37"/>
      <c r="AE806" s="37"/>
      <c r="AR806" s="195" t="s">
        <v>129</v>
      </c>
      <c r="AT806" s="195" t="s">
        <v>124</v>
      </c>
      <c r="AU806" s="195" t="s">
        <v>71</v>
      </c>
      <c r="AY806" s="16" t="s">
        <v>130</v>
      </c>
      <c r="BE806" s="196">
        <f>IF(N806="základní",J806,0)</f>
        <v>0</v>
      </c>
      <c r="BF806" s="196">
        <f>IF(N806="snížená",J806,0)</f>
        <v>0</v>
      </c>
      <c r="BG806" s="196">
        <f>IF(N806="zákl. přenesená",J806,0)</f>
        <v>0</v>
      </c>
      <c r="BH806" s="196">
        <f>IF(N806="sníž. přenesená",J806,0)</f>
        <v>0</v>
      </c>
      <c r="BI806" s="196">
        <f>IF(N806="nulová",J806,0)</f>
        <v>0</v>
      </c>
      <c r="BJ806" s="16" t="s">
        <v>14</v>
      </c>
      <c r="BK806" s="196">
        <f>ROUND(I806*H806,2)</f>
        <v>0</v>
      </c>
      <c r="BL806" s="16" t="s">
        <v>129</v>
      </c>
      <c r="BM806" s="195" t="s">
        <v>2030</v>
      </c>
    </row>
    <row r="807" s="2" customFormat="1" ht="37.8" customHeight="1">
      <c r="A807" s="37"/>
      <c r="B807" s="38"/>
      <c r="C807" s="184" t="s">
        <v>2031</v>
      </c>
      <c r="D807" s="184" t="s">
        <v>124</v>
      </c>
      <c r="E807" s="185" t="s">
        <v>2032</v>
      </c>
      <c r="F807" s="186" t="s">
        <v>2033</v>
      </c>
      <c r="G807" s="187" t="s">
        <v>416</v>
      </c>
      <c r="H807" s="188">
        <v>10</v>
      </c>
      <c r="I807" s="189"/>
      <c r="J807" s="190">
        <f>ROUND(I807*H807,2)</f>
        <v>0</v>
      </c>
      <c r="K807" s="186" t="s">
        <v>128</v>
      </c>
      <c r="L807" s="43"/>
      <c r="M807" s="191" t="s">
        <v>19</v>
      </c>
      <c r="N807" s="192" t="s">
        <v>42</v>
      </c>
      <c r="O807" s="83"/>
      <c r="P807" s="193">
        <f>O807*H807</f>
        <v>0</v>
      </c>
      <c r="Q807" s="193">
        <v>0</v>
      </c>
      <c r="R807" s="193">
        <f>Q807*H807</f>
        <v>0</v>
      </c>
      <c r="S807" s="193">
        <v>0</v>
      </c>
      <c r="T807" s="194">
        <f>S807*H807</f>
        <v>0</v>
      </c>
      <c r="U807" s="37"/>
      <c r="V807" s="37"/>
      <c r="W807" s="37"/>
      <c r="X807" s="37"/>
      <c r="Y807" s="37"/>
      <c r="Z807" s="37"/>
      <c r="AA807" s="37"/>
      <c r="AB807" s="37"/>
      <c r="AC807" s="37"/>
      <c r="AD807" s="37"/>
      <c r="AE807" s="37"/>
      <c r="AR807" s="195" t="s">
        <v>129</v>
      </c>
      <c r="AT807" s="195" t="s">
        <v>124</v>
      </c>
      <c r="AU807" s="195" t="s">
        <v>71</v>
      </c>
      <c r="AY807" s="16" t="s">
        <v>130</v>
      </c>
      <c r="BE807" s="196">
        <f>IF(N807="základní",J807,0)</f>
        <v>0</v>
      </c>
      <c r="BF807" s="196">
        <f>IF(N807="snížená",J807,0)</f>
        <v>0</v>
      </c>
      <c r="BG807" s="196">
        <f>IF(N807="zákl. přenesená",J807,0)</f>
        <v>0</v>
      </c>
      <c r="BH807" s="196">
        <f>IF(N807="sníž. přenesená",J807,0)</f>
        <v>0</v>
      </c>
      <c r="BI807" s="196">
        <f>IF(N807="nulová",J807,0)</f>
        <v>0</v>
      </c>
      <c r="BJ807" s="16" t="s">
        <v>14</v>
      </c>
      <c r="BK807" s="196">
        <f>ROUND(I807*H807,2)</f>
        <v>0</v>
      </c>
      <c r="BL807" s="16" t="s">
        <v>129</v>
      </c>
      <c r="BM807" s="195" t="s">
        <v>2034</v>
      </c>
    </row>
    <row r="808" s="2" customFormat="1" ht="37.8" customHeight="1">
      <c r="A808" s="37"/>
      <c r="B808" s="38"/>
      <c r="C808" s="184" t="s">
        <v>2035</v>
      </c>
      <c r="D808" s="184" t="s">
        <v>124</v>
      </c>
      <c r="E808" s="185" t="s">
        <v>2036</v>
      </c>
      <c r="F808" s="186" t="s">
        <v>2037</v>
      </c>
      <c r="G808" s="187" t="s">
        <v>416</v>
      </c>
      <c r="H808" s="188">
        <v>10</v>
      </c>
      <c r="I808" s="189"/>
      <c r="J808" s="190">
        <f>ROUND(I808*H808,2)</f>
        <v>0</v>
      </c>
      <c r="K808" s="186" t="s">
        <v>128</v>
      </c>
      <c r="L808" s="43"/>
      <c r="M808" s="191" t="s">
        <v>19</v>
      </c>
      <c r="N808" s="192" t="s">
        <v>42</v>
      </c>
      <c r="O808" s="83"/>
      <c r="P808" s="193">
        <f>O808*H808</f>
        <v>0</v>
      </c>
      <c r="Q808" s="193">
        <v>0</v>
      </c>
      <c r="R808" s="193">
        <f>Q808*H808</f>
        <v>0</v>
      </c>
      <c r="S808" s="193">
        <v>0</v>
      </c>
      <c r="T808" s="194">
        <f>S808*H808</f>
        <v>0</v>
      </c>
      <c r="U808" s="37"/>
      <c r="V808" s="37"/>
      <c r="W808" s="37"/>
      <c r="X808" s="37"/>
      <c r="Y808" s="37"/>
      <c r="Z808" s="37"/>
      <c r="AA808" s="37"/>
      <c r="AB808" s="37"/>
      <c r="AC808" s="37"/>
      <c r="AD808" s="37"/>
      <c r="AE808" s="37"/>
      <c r="AR808" s="195" t="s">
        <v>129</v>
      </c>
      <c r="AT808" s="195" t="s">
        <v>124</v>
      </c>
      <c r="AU808" s="195" t="s">
        <v>71</v>
      </c>
      <c r="AY808" s="16" t="s">
        <v>130</v>
      </c>
      <c r="BE808" s="196">
        <f>IF(N808="základní",J808,0)</f>
        <v>0</v>
      </c>
      <c r="BF808" s="196">
        <f>IF(N808="snížená",J808,0)</f>
        <v>0</v>
      </c>
      <c r="BG808" s="196">
        <f>IF(N808="zákl. přenesená",J808,0)</f>
        <v>0</v>
      </c>
      <c r="BH808" s="196">
        <f>IF(N808="sníž. přenesená",J808,0)</f>
        <v>0</v>
      </c>
      <c r="BI808" s="196">
        <f>IF(N808="nulová",J808,0)</f>
        <v>0</v>
      </c>
      <c r="BJ808" s="16" t="s">
        <v>14</v>
      </c>
      <c r="BK808" s="196">
        <f>ROUND(I808*H808,2)</f>
        <v>0</v>
      </c>
      <c r="BL808" s="16" t="s">
        <v>129</v>
      </c>
      <c r="BM808" s="195" t="s">
        <v>2038</v>
      </c>
    </row>
    <row r="809" s="2" customFormat="1" ht="24.15" customHeight="1">
      <c r="A809" s="37"/>
      <c r="B809" s="38"/>
      <c r="C809" s="184" t="s">
        <v>2039</v>
      </c>
      <c r="D809" s="184" t="s">
        <v>124</v>
      </c>
      <c r="E809" s="185" t="s">
        <v>2040</v>
      </c>
      <c r="F809" s="186" t="s">
        <v>2041</v>
      </c>
      <c r="G809" s="187" t="s">
        <v>185</v>
      </c>
      <c r="H809" s="188">
        <v>10</v>
      </c>
      <c r="I809" s="189"/>
      <c r="J809" s="190">
        <f>ROUND(I809*H809,2)</f>
        <v>0</v>
      </c>
      <c r="K809" s="186" t="s">
        <v>128</v>
      </c>
      <c r="L809" s="43"/>
      <c r="M809" s="191" t="s">
        <v>19</v>
      </c>
      <c r="N809" s="192" t="s">
        <v>42</v>
      </c>
      <c r="O809" s="83"/>
      <c r="P809" s="193">
        <f>O809*H809</f>
        <v>0</v>
      </c>
      <c r="Q809" s="193">
        <v>0</v>
      </c>
      <c r="R809" s="193">
        <f>Q809*H809</f>
        <v>0</v>
      </c>
      <c r="S809" s="193">
        <v>0</v>
      </c>
      <c r="T809" s="194">
        <f>S809*H809</f>
        <v>0</v>
      </c>
      <c r="U809" s="37"/>
      <c r="V809" s="37"/>
      <c r="W809" s="37"/>
      <c r="X809" s="37"/>
      <c r="Y809" s="37"/>
      <c r="Z809" s="37"/>
      <c r="AA809" s="37"/>
      <c r="AB809" s="37"/>
      <c r="AC809" s="37"/>
      <c r="AD809" s="37"/>
      <c r="AE809" s="37"/>
      <c r="AR809" s="195" t="s">
        <v>129</v>
      </c>
      <c r="AT809" s="195" t="s">
        <v>124</v>
      </c>
      <c r="AU809" s="195" t="s">
        <v>71</v>
      </c>
      <c r="AY809" s="16" t="s">
        <v>130</v>
      </c>
      <c r="BE809" s="196">
        <f>IF(N809="základní",J809,0)</f>
        <v>0</v>
      </c>
      <c r="BF809" s="196">
        <f>IF(N809="snížená",J809,0)</f>
        <v>0</v>
      </c>
      <c r="BG809" s="196">
        <f>IF(N809="zákl. přenesená",J809,0)</f>
        <v>0</v>
      </c>
      <c r="BH809" s="196">
        <f>IF(N809="sníž. přenesená",J809,0)</f>
        <v>0</v>
      </c>
      <c r="BI809" s="196">
        <f>IF(N809="nulová",J809,0)</f>
        <v>0</v>
      </c>
      <c r="BJ809" s="16" t="s">
        <v>14</v>
      </c>
      <c r="BK809" s="196">
        <f>ROUND(I809*H809,2)</f>
        <v>0</v>
      </c>
      <c r="BL809" s="16" t="s">
        <v>129</v>
      </c>
      <c r="BM809" s="195" t="s">
        <v>2042</v>
      </c>
    </row>
    <row r="810" s="2" customFormat="1" ht="24.15" customHeight="1">
      <c r="A810" s="37"/>
      <c r="B810" s="38"/>
      <c r="C810" s="184" t="s">
        <v>2043</v>
      </c>
      <c r="D810" s="184" t="s">
        <v>124</v>
      </c>
      <c r="E810" s="185" t="s">
        <v>2044</v>
      </c>
      <c r="F810" s="186" t="s">
        <v>2045</v>
      </c>
      <c r="G810" s="187" t="s">
        <v>185</v>
      </c>
      <c r="H810" s="188">
        <v>10</v>
      </c>
      <c r="I810" s="189"/>
      <c r="J810" s="190">
        <f>ROUND(I810*H810,2)</f>
        <v>0</v>
      </c>
      <c r="K810" s="186" t="s">
        <v>128</v>
      </c>
      <c r="L810" s="43"/>
      <c r="M810" s="191" t="s">
        <v>19</v>
      </c>
      <c r="N810" s="192" t="s">
        <v>42</v>
      </c>
      <c r="O810" s="83"/>
      <c r="P810" s="193">
        <f>O810*H810</f>
        <v>0</v>
      </c>
      <c r="Q810" s="193">
        <v>0</v>
      </c>
      <c r="R810" s="193">
        <f>Q810*H810</f>
        <v>0</v>
      </c>
      <c r="S810" s="193">
        <v>0</v>
      </c>
      <c r="T810" s="194">
        <f>S810*H810</f>
        <v>0</v>
      </c>
      <c r="U810" s="37"/>
      <c r="V810" s="37"/>
      <c r="W810" s="37"/>
      <c r="X810" s="37"/>
      <c r="Y810" s="37"/>
      <c r="Z810" s="37"/>
      <c r="AA810" s="37"/>
      <c r="AB810" s="37"/>
      <c r="AC810" s="37"/>
      <c r="AD810" s="37"/>
      <c r="AE810" s="37"/>
      <c r="AR810" s="195" t="s">
        <v>129</v>
      </c>
      <c r="AT810" s="195" t="s">
        <v>124</v>
      </c>
      <c r="AU810" s="195" t="s">
        <v>71</v>
      </c>
      <c r="AY810" s="16" t="s">
        <v>130</v>
      </c>
      <c r="BE810" s="196">
        <f>IF(N810="základní",J810,0)</f>
        <v>0</v>
      </c>
      <c r="BF810" s="196">
        <f>IF(N810="snížená",J810,0)</f>
        <v>0</v>
      </c>
      <c r="BG810" s="196">
        <f>IF(N810="zákl. přenesená",J810,0)</f>
        <v>0</v>
      </c>
      <c r="BH810" s="196">
        <f>IF(N810="sníž. přenesená",J810,0)</f>
        <v>0</v>
      </c>
      <c r="BI810" s="196">
        <f>IF(N810="nulová",J810,0)</f>
        <v>0</v>
      </c>
      <c r="BJ810" s="16" t="s">
        <v>14</v>
      </c>
      <c r="BK810" s="196">
        <f>ROUND(I810*H810,2)</f>
        <v>0</v>
      </c>
      <c r="BL810" s="16" t="s">
        <v>129</v>
      </c>
      <c r="BM810" s="195" t="s">
        <v>2046</v>
      </c>
    </row>
    <row r="811" s="2" customFormat="1" ht="24.15" customHeight="1">
      <c r="A811" s="37"/>
      <c r="B811" s="38"/>
      <c r="C811" s="184" t="s">
        <v>2047</v>
      </c>
      <c r="D811" s="184" t="s">
        <v>124</v>
      </c>
      <c r="E811" s="185" t="s">
        <v>2048</v>
      </c>
      <c r="F811" s="186" t="s">
        <v>2049</v>
      </c>
      <c r="G811" s="187" t="s">
        <v>185</v>
      </c>
      <c r="H811" s="188">
        <v>10</v>
      </c>
      <c r="I811" s="189"/>
      <c r="J811" s="190">
        <f>ROUND(I811*H811,2)</f>
        <v>0</v>
      </c>
      <c r="K811" s="186" t="s">
        <v>128</v>
      </c>
      <c r="L811" s="43"/>
      <c r="M811" s="191" t="s">
        <v>19</v>
      </c>
      <c r="N811" s="192" t="s">
        <v>42</v>
      </c>
      <c r="O811" s="83"/>
      <c r="P811" s="193">
        <f>O811*H811</f>
        <v>0</v>
      </c>
      <c r="Q811" s="193">
        <v>0</v>
      </c>
      <c r="R811" s="193">
        <f>Q811*H811</f>
        <v>0</v>
      </c>
      <c r="S811" s="193">
        <v>0</v>
      </c>
      <c r="T811" s="194">
        <f>S811*H811</f>
        <v>0</v>
      </c>
      <c r="U811" s="37"/>
      <c r="V811" s="37"/>
      <c r="W811" s="37"/>
      <c r="X811" s="37"/>
      <c r="Y811" s="37"/>
      <c r="Z811" s="37"/>
      <c r="AA811" s="37"/>
      <c r="AB811" s="37"/>
      <c r="AC811" s="37"/>
      <c r="AD811" s="37"/>
      <c r="AE811" s="37"/>
      <c r="AR811" s="195" t="s">
        <v>129</v>
      </c>
      <c r="AT811" s="195" t="s">
        <v>124</v>
      </c>
      <c r="AU811" s="195" t="s">
        <v>71</v>
      </c>
      <c r="AY811" s="16" t="s">
        <v>130</v>
      </c>
      <c r="BE811" s="196">
        <f>IF(N811="základní",J811,0)</f>
        <v>0</v>
      </c>
      <c r="BF811" s="196">
        <f>IF(N811="snížená",J811,0)</f>
        <v>0</v>
      </c>
      <c r="BG811" s="196">
        <f>IF(N811="zákl. přenesená",J811,0)</f>
        <v>0</v>
      </c>
      <c r="BH811" s="196">
        <f>IF(N811="sníž. přenesená",J811,0)</f>
        <v>0</v>
      </c>
      <c r="BI811" s="196">
        <f>IF(N811="nulová",J811,0)</f>
        <v>0</v>
      </c>
      <c r="BJ811" s="16" t="s">
        <v>14</v>
      </c>
      <c r="BK811" s="196">
        <f>ROUND(I811*H811,2)</f>
        <v>0</v>
      </c>
      <c r="BL811" s="16" t="s">
        <v>129</v>
      </c>
      <c r="BM811" s="195" t="s">
        <v>2050</v>
      </c>
    </row>
    <row r="812" s="2" customFormat="1" ht="24.15" customHeight="1">
      <c r="A812" s="37"/>
      <c r="B812" s="38"/>
      <c r="C812" s="184" t="s">
        <v>2051</v>
      </c>
      <c r="D812" s="184" t="s">
        <v>124</v>
      </c>
      <c r="E812" s="185" t="s">
        <v>2052</v>
      </c>
      <c r="F812" s="186" t="s">
        <v>2053</v>
      </c>
      <c r="G812" s="187" t="s">
        <v>185</v>
      </c>
      <c r="H812" s="188">
        <v>10</v>
      </c>
      <c r="I812" s="189"/>
      <c r="J812" s="190">
        <f>ROUND(I812*H812,2)</f>
        <v>0</v>
      </c>
      <c r="K812" s="186" t="s">
        <v>128</v>
      </c>
      <c r="L812" s="43"/>
      <c r="M812" s="191" t="s">
        <v>19</v>
      </c>
      <c r="N812" s="192" t="s">
        <v>42</v>
      </c>
      <c r="O812" s="83"/>
      <c r="P812" s="193">
        <f>O812*H812</f>
        <v>0</v>
      </c>
      <c r="Q812" s="193">
        <v>0</v>
      </c>
      <c r="R812" s="193">
        <f>Q812*H812</f>
        <v>0</v>
      </c>
      <c r="S812" s="193">
        <v>0</v>
      </c>
      <c r="T812" s="194">
        <f>S812*H812</f>
        <v>0</v>
      </c>
      <c r="U812" s="37"/>
      <c r="V812" s="37"/>
      <c r="W812" s="37"/>
      <c r="X812" s="37"/>
      <c r="Y812" s="37"/>
      <c r="Z812" s="37"/>
      <c r="AA812" s="37"/>
      <c r="AB812" s="37"/>
      <c r="AC812" s="37"/>
      <c r="AD812" s="37"/>
      <c r="AE812" s="37"/>
      <c r="AR812" s="195" t="s">
        <v>129</v>
      </c>
      <c r="AT812" s="195" t="s">
        <v>124</v>
      </c>
      <c r="AU812" s="195" t="s">
        <v>71</v>
      </c>
      <c r="AY812" s="16" t="s">
        <v>130</v>
      </c>
      <c r="BE812" s="196">
        <f>IF(N812="základní",J812,0)</f>
        <v>0</v>
      </c>
      <c r="BF812" s="196">
        <f>IF(N812="snížená",J812,0)</f>
        <v>0</v>
      </c>
      <c r="BG812" s="196">
        <f>IF(N812="zákl. přenesená",J812,0)</f>
        <v>0</v>
      </c>
      <c r="BH812" s="196">
        <f>IF(N812="sníž. přenesená",J812,0)</f>
        <v>0</v>
      </c>
      <c r="BI812" s="196">
        <f>IF(N812="nulová",J812,0)</f>
        <v>0</v>
      </c>
      <c r="BJ812" s="16" t="s">
        <v>14</v>
      </c>
      <c r="BK812" s="196">
        <f>ROUND(I812*H812,2)</f>
        <v>0</v>
      </c>
      <c r="BL812" s="16" t="s">
        <v>129</v>
      </c>
      <c r="BM812" s="195" t="s">
        <v>2054</v>
      </c>
    </row>
    <row r="813" s="2" customFormat="1" ht="24.15" customHeight="1">
      <c r="A813" s="37"/>
      <c r="B813" s="38"/>
      <c r="C813" s="184" t="s">
        <v>2055</v>
      </c>
      <c r="D813" s="184" t="s">
        <v>124</v>
      </c>
      <c r="E813" s="185" t="s">
        <v>2056</v>
      </c>
      <c r="F813" s="186" t="s">
        <v>2057</v>
      </c>
      <c r="G813" s="187" t="s">
        <v>185</v>
      </c>
      <c r="H813" s="188">
        <v>10</v>
      </c>
      <c r="I813" s="189"/>
      <c r="J813" s="190">
        <f>ROUND(I813*H813,2)</f>
        <v>0</v>
      </c>
      <c r="K813" s="186" t="s">
        <v>128</v>
      </c>
      <c r="L813" s="43"/>
      <c r="M813" s="191" t="s">
        <v>19</v>
      </c>
      <c r="N813" s="192" t="s">
        <v>42</v>
      </c>
      <c r="O813" s="83"/>
      <c r="P813" s="193">
        <f>O813*H813</f>
        <v>0</v>
      </c>
      <c r="Q813" s="193">
        <v>0</v>
      </c>
      <c r="R813" s="193">
        <f>Q813*H813</f>
        <v>0</v>
      </c>
      <c r="S813" s="193">
        <v>0</v>
      </c>
      <c r="T813" s="194">
        <f>S813*H813</f>
        <v>0</v>
      </c>
      <c r="U813" s="37"/>
      <c r="V813" s="37"/>
      <c r="W813" s="37"/>
      <c r="X813" s="37"/>
      <c r="Y813" s="37"/>
      <c r="Z813" s="37"/>
      <c r="AA813" s="37"/>
      <c r="AB813" s="37"/>
      <c r="AC813" s="37"/>
      <c r="AD813" s="37"/>
      <c r="AE813" s="37"/>
      <c r="AR813" s="195" t="s">
        <v>129</v>
      </c>
      <c r="AT813" s="195" t="s">
        <v>124</v>
      </c>
      <c r="AU813" s="195" t="s">
        <v>71</v>
      </c>
      <c r="AY813" s="16" t="s">
        <v>130</v>
      </c>
      <c r="BE813" s="196">
        <f>IF(N813="základní",J813,0)</f>
        <v>0</v>
      </c>
      <c r="BF813" s="196">
        <f>IF(N813="snížená",J813,0)</f>
        <v>0</v>
      </c>
      <c r="BG813" s="196">
        <f>IF(N813="zákl. přenesená",J813,0)</f>
        <v>0</v>
      </c>
      <c r="BH813" s="196">
        <f>IF(N813="sníž. přenesená",J813,0)</f>
        <v>0</v>
      </c>
      <c r="BI813" s="196">
        <f>IF(N813="nulová",J813,0)</f>
        <v>0</v>
      </c>
      <c r="BJ813" s="16" t="s">
        <v>14</v>
      </c>
      <c r="BK813" s="196">
        <f>ROUND(I813*H813,2)</f>
        <v>0</v>
      </c>
      <c r="BL813" s="16" t="s">
        <v>129</v>
      </c>
      <c r="BM813" s="195" t="s">
        <v>2058</v>
      </c>
    </row>
    <row r="814" s="2" customFormat="1" ht="24.15" customHeight="1">
      <c r="A814" s="37"/>
      <c r="B814" s="38"/>
      <c r="C814" s="184" t="s">
        <v>2059</v>
      </c>
      <c r="D814" s="184" t="s">
        <v>124</v>
      </c>
      <c r="E814" s="185" t="s">
        <v>2060</v>
      </c>
      <c r="F814" s="186" t="s">
        <v>2061</v>
      </c>
      <c r="G814" s="187" t="s">
        <v>185</v>
      </c>
      <c r="H814" s="188">
        <v>10</v>
      </c>
      <c r="I814" s="189"/>
      <c r="J814" s="190">
        <f>ROUND(I814*H814,2)</f>
        <v>0</v>
      </c>
      <c r="K814" s="186" t="s">
        <v>128</v>
      </c>
      <c r="L814" s="43"/>
      <c r="M814" s="191" t="s">
        <v>19</v>
      </c>
      <c r="N814" s="192" t="s">
        <v>42</v>
      </c>
      <c r="O814" s="83"/>
      <c r="P814" s="193">
        <f>O814*H814</f>
        <v>0</v>
      </c>
      <c r="Q814" s="193">
        <v>0</v>
      </c>
      <c r="R814" s="193">
        <f>Q814*H814</f>
        <v>0</v>
      </c>
      <c r="S814" s="193">
        <v>0</v>
      </c>
      <c r="T814" s="194">
        <f>S814*H814</f>
        <v>0</v>
      </c>
      <c r="U814" s="37"/>
      <c r="V814" s="37"/>
      <c r="W814" s="37"/>
      <c r="X814" s="37"/>
      <c r="Y814" s="37"/>
      <c r="Z814" s="37"/>
      <c r="AA814" s="37"/>
      <c r="AB814" s="37"/>
      <c r="AC814" s="37"/>
      <c r="AD814" s="37"/>
      <c r="AE814" s="37"/>
      <c r="AR814" s="195" t="s">
        <v>129</v>
      </c>
      <c r="AT814" s="195" t="s">
        <v>124</v>
      </c>
      <c r="AU814" s="195" t="s">
        <v>71</v>
      </c>
      <c r="AY814" s="16" t="s">
        <v>130</v>
      </c>
      <c r="BE814" s="196">
        <f>IF(N814="základní",J814,0)</f>
        <v>0</v>
      </c>
      <c r="BF814" s="196">
        <f>IF(N814="snížená",J814,0)</f>
        <v>0</v>
      </c>
      <c r="BG814" s="196">
        <f>IF(N814="zákl. přenesená",J814,0)</f>
        <v>0</v>
      </c>
      <c r="BH814" s="196">
        <f>IF(N814="sníž. přenesená",J814,0)</f>
        <v>0</v>
      </c>
      <c r="BI814" s="196">
        <f>IF(N814="nulová",J814,0)</f>
        <v>0</v>
      </c>
      <c r="BJ814" s="16" t="s">
        <v>14</v>
      </c>
      <c r="BK814" s="196">
        <f>ROUND(I814*H814,2)</f>
        <v>0</v>
      </c>
      <c r="BL814" s="16" t="s">
        <v>129</v>
      </c>
      <c r="BM814" s="195" t="s">
        <v>2062</v>
      </c>
    </row>
    <row r="815" s="2" customFormat="1" ht="24.15" customHeight="1">
      <c r="A815" s="37"/>
      <c r="B815" s="38"/>
      <c r="C815" s="184" t="s">
        <v>2063</v>
      </c>
      <c r="D815" s="184" t="s">
        <v>124</v>
      </c>
      <c r="E815" s="185" t="s">
        <v>2064</v>
      </c>
      <c r="F815" s="186" t="s">
        <v>2065</v>
      </c>
      <c r="G815" s="187" t="s">
        <v>416</v>
      </c>
      <c r="H815" s="188">
        <v>10</v>
      </c>
      <c r="I815" s="189"/>
      <c r="J815" s="190">
        <f>ROUND(I815*H815,2)</f>
        <v>0</v>
      </c>
      <c r="K815" s="186" t="s">
        <v>128</v>
      </c>
      <c r="L815" s="43"/>
      <c r="M815" s="191" t="s">
        <v>19</v>
      </c>
      <c r="N815" s="192" t="s">
        <v>42</v>
      </c>
      <c r="O815" s="83"/>
      <c r="P815" s="193">
        <f>O815*H815</f>
        <v>0</v>
      </c>
      <c r="Q815" s="193">
        <v>0</v>
      </c>
      <c r="R815" s="193">
        <f>Q815*H815</f>
        <v>0</v>
      </c>
      <c r="S815" s="193">
        <v>0</v>
      </c>
      <c r="T815" s="194">
        <f>S815*H815</f>
        <v>0</v>
      </c>
      <c r="U815" s="37"/>
      <c r="V815" s="37"/>
      <c r="W815" s="37"/>
      <c r="X815" s="37"/>
      <c r="Y815" s="37"/>
      <c r="Z815" s="37"/>
      <c r="AA815" s="37"/>
      <c r="AB815" s="37"/>
      <c r="AC815" s="37"/>
      <c r="AD815" s="37"/>
      <c r="AE815" s="37"/>
      <c r="AR815" s="195" t="s">
        <v>129</v>
      </c>
      <c r="AT815" s="195" t="s">
        <v>124</v>
      </c>
      <c r="AU815" s="195" t="s">
        <v>71</v>
      </c>
      <c r="AY815" s="16" t="s">
        <v>130</v>
      </c>
      <c r="BE815" s="196">
        <f>IF(N815="základní",J815,0)</f>
        <v>0</v>
      </c>
      <c r="BF815" s="196">
        <f>IF(N815="snížená",J815,0)</f>
        <v>0</v>
      </c>
      <c r="BG815" s="196">
        <f>IF(N815="zákl. přenesená",J815,0)</f>
        <v>0</v>
      </c>
      <c r="BH815" s="196">
        <f>IF(N815="sníž. přenesená",J815,0)</f>
        <v>0</v>
      </c>
      <c r="BI815" s="196">
        <f>IF(N815="nulová",J815,0)</f>
        <v>0</v>
      </c>
      <c r="BJ815" s="16" t="s">
        <v>14</v>
      </c>
      <c r="BK815" s="196">
        <f>ROUND(I815*H815,2)</f>
        <v>0</v>
      </c>
      <c r="BL815" s="16" t="s">
        <v>129</v>
      </c>
      <c r="BM815" s="195" t="s">
        <v>2066</v>
      </c>
    </row>
    <row r="816" s="2" customFormat="1" ht="24.15" customHeight="1">
      <c r="A816" s="37"/>
      <c r="B816" s="38"/>
      <c r="C816" s="184" t="s">
        <v>2067</v>
      </c>
      <c r="D816" s="184" t="s">
        <v>124</v>
      </c>
      <c r="E816" s="185" t="s">
        <v>2068</v>
      </c>
      <c r="F816" s="186" t="s">
        <v>2069</v>
      </c>
      <c r="G816" s="187" t="s">
        <v>185</v>
      </c>
      <c r="H816" s="188">
        <v>10</v>
      </c>
      <c r="I816" s="189"/>
      <c r="J816" s="190">
        <f>ROUND(I816*H816,2)</f>
        <v>0</v>
      </c>
      <c r="K816" s="186" t="s">
        <v>128</v>
      </c>
      <c r="L816" s="43"/>
      <c r="M816" s="191" t="s">
        <v>19</v>
      </c>
      <c r="N816" s="192" t="s">
        <v>42</v>
      </c>
      <c r="O816" s="83"/>
      <c r="P816" s="193">
        <f>O816*H816</f>
        <v>0</v>
      </c>
      <c r="Q816" s="193">
        <v>0</v>
      </c>
      <c r="R816" s="193">
        <f>Q816*H816</f>
        <v>0</v>
      </c>
      <c r="S816" s="193">
        <v>0</v>
      </c>
      <c r="T816" s="194">
        <f>S816*H816</f>
        <v>0</v>
      </c>
      <c r="U816" s="37"/>
      <c r="V816" s="37"/>
      <c r="W816" s="37"/>
      <c r="X816" s="37"/>
      <c r="Y816" s="37"/>
      <c r="Z816" s="37"/>
      <c r="AA816" s="37"/>
      <c r="AB816" s="37"/>
      <c r="AC816" s="37"/>
      <c r="AD816" s="37"/>
      <c r="AE816" s="37"/>
      <c r="AR816" s="195" t="s">
        <v>129</v>
      </c>
      <c r="AT816" s="195" t="s">
        <v>124</v>
      </c>
      <c r="AU816" s="195" t="s">
        <v>71</v>
      </c>
      <c r="AY816" s="16" t="s">
        <v>130</v>
      </c>
      <c r="BE816" s="196">
        <f>IF(N816="základní",J816,0)</f>
        <v>0</v>
      </c>
      <c r="BF816" s="196">
        <f>IF(N816="snížená",J816,0)</f>
        <v>0</v>
      </c>
      <c r="BG816" s="196">
        <f>IF(N816="zákl. přenesená",J816,0)</f>
        <v>0</v>
      </c>
      <c r="BH816" s="196">
        <f>IF(N816="sníž. přenesená",J816,0)</f>
        <v>0</v>
      </c>
      <c r="BI816" s="196">
        <f>IF(N816="nulová",J816,0)</f>
        <v>0</v>
      </c>
      <c r="BJ816" s="16" t="s">
        <v>14</v>
      </c>
      <c r="BK816" s="196">
        <f>ROUND(I816*H816,2)</f>
        <v>0</v>
      </c>
      <c r="BL816" s="16" t="s">
        <v>129</v>
      </c>
      <c r="BM816" s="195" t="s">
        <v>2070</v>
      </c>
    </row>
    <row r="817" s="2" customFormat="1" ht="33" customHeight="1">
      <c r="A817" s="37"/>
      <c r="B817" s="38"/>
      <c r="C817" s="184" t="s">
        <v>2071</v>
      </c>
      <c r="D817" s="184" t="s">
        <v>124</v>
      </c>
      <c r="E817" s="185" t="s">
        <v>2072</v>
      </c>
      <c r="F817" s="186" t="s">
        <v>2073</v>
      </c>
      <c r="G817" s="187" t="s">
        <v>185</v>
      </c>
      <c r="H817" s="188">
        <v>10</v>
      </c>
      <c r="I817" s="189"/>
      <c r="J817" s="190">
        <f>ROUND(I817*H817,2)</f>
        <v>0</v>
      </c>
      <c r="K817" s="186" t="s">
        <v>128</v>
      </c>
      <c r="L817" s="43"/>
      <c r="M817" s="191" t="s">
        <v>19</v>
      </c>
      <c r="N817" s="192" t="s">
        <v>42</v>
      </c>
      <c r="O817" s="83"/>
      <c r="P817" s="193">
        <f>O817*H817</f>
        <v>0</v>
      </c>
      <c r="Q817" s="193">
        <v>0</v>
      </c>
      <c r="R817" s="193">
        <f>Q817*H817</f>
        <v>0</v>
      </c>
      <c r="S817" s="193">
        <v>0</v>
      </c>
      <c r="T817" s="194">
        <f>S817*H817</f>
        <v>0</v>
      </c>
      <c r="U817" s="37"/>
      <c r="V817" s="37"/>
      <c r="W817" s="37"/>
      <c r="X817" s="37"/>
      <c r="Y817" s="37"/>
      <c r="Z817" s="37"/>
      <c r="AA817" s="37"/>
      <c r="AB817" s="37"/>
      <c r="AC817" s="37"/>
      <c r="AD817" s="37"/>
      <c r="AE817" s="37"/>
      <c r="AR817" s="195" t="s">
        <v>129</v>
      </c>
      <c r="AT817" s="195" t="s">
        <v>124</v>
      </c>
      <c r="AU817" s="195" t="s">
        <v>71</v>
      </c>
      <c r="AY817" s="16" t="s">
        <v>130</v>
      </c>
      <c r="BE817" s="196">
        <f>IF(N817="základní",J817,0)</f>
        <v>0</v>
      </c>
      <c r="BF817" s="196">
        <f>IF(N817="snížená",J817,0)</f>
        <v>0</v>
      </c>
      <c r="BG817" s="196">
        <f>IF(N817="zákl. přenesená",J817,0)</f>
        <v>0</v>
      </c>
      <c r="BH817" s="196">
        <f>IF(N817="sníž. přenesená",J817,0)</f>
        <v>0</v>
      </c>
      <c r="BI817" s="196">
        <f>IF(N817="nulová",J817,0)</f>
        <v>0</v>
      </c>
      <c r="BJ817" s="16" t="s">
        <v>14</v>
      </c>
      <c r="BK817" s="196">
        <f>ROUND(I817*H817,2)</f>
        <v>0</v>
      </c>
      <c r="BL817" s="16" t="s">
        <v>129</v>
      </c>
      <c r="BM817" s="195" t="s">
        <v>2074</v>
      </c>
    </row>
    <row r="818" s="2" customFormat="1" ht="33" customHeight="1">
      <c r="A818" s="37"/>
      <c r="B818" s="38"/>
      <c r="C818" s="184" t="s">
        <v>2075</v>
      </c>
      <c r="D818" s="184" t="s">
        <v>124</v>
      </c>
      <c r="E818" s="185" t="s">
        <v>2076</v>
      </c>
      <c r="F818" s="186" t="s">
        <v>2077</v>
      </c>
      <c r="G818" s="187" t="s">
        <v>185</v>
      </c>
      <c r="H818" s="188">
        <v>10</v>
      </c>
      <c r="I818" s="189"/>
      <c r="J818" s="190">
        <f>ROUND(I818*H818,2)</f>
        <v>0</v>
      </c>
      <c r="K818" s="186" t="s">
        <v>128</v>
      </c>
      <c r="L818" s="43"/>
      <c r="M818" s="191" t="s">
        <v>19</v>
      </c>
      <c r="N818" s="192" t="s">
        <v>42</v>
      </c>
      <c r="O818" s="83"/>
      <c r="P818" s="193">
        <f>O818*H818</f>
        <v>0</v>
      </c>
      <c r="Q818" s="193">
        <v>0</v>
      </c>
      <c r="R818" s="193">
        <f>Q818*H818</f>
        <v>0</v>
      </c>
      <c r="S818" s="193">
        <v>0</v>
      </c>
      <c r="T818" s="194">
        <f>S818*H818</f>
        <v>0</v>
      </c>
      <c r="U818" s="37"/>
      <c r="V818" s="37"/>
      <c r="W818" s="37"/>
      <c r="X818" s="37"/>
      <c r="Y818" s="37"/>
      <c r="Z818" s="37"/>
      <c r="AA818" s="37"/>
      <c r="AB818" s="37"/>
      <c r="AC818" s="37"/>
      <c r="AD818" s="37"/>
      <c r="AE818" s="37"/>
      <c r="AR818" s="195" t="s">
        <v>129</v>
      </c>
      <c r="AT818" s="195" t="s">
        <v>124</v>
      </c>
      <c r="AU818" s="195" t="s">
        <v>71</v>
      </c>
      <c r="AY818" s="16" t="s">
        <v>130</v>
      </c>
      <c r="BE818" s="196">
        <f>IF(N818="základní",J818,0)</f>
        <v>0</v>
      </c>
      <c r="BF818" s="196">
        <f>IF(N818="snížená",J818,0)</f>
        <v>0</v>
      </c>
      <c r="BG818" s="196">
        <f>IF(N818="zákl. přenesená",J818,0)</f>
        <v>0</v>
      </c>
      <c r="BH818" s="196">
        <f>IF(N818="sníž. přenesená",J818,0)</f>
        <v>0</v>
      </c>
      <c r="BI818" s="196">
        <f>IF(N818="nulová",J818,0)</f>
        <v>0</v>
      </c>
      <c r="BJ818" s="16" t="s">
        <v>14</v>
      </c>
      <c r="BK818" s="196">
        <f>ROUND(I818*H818,2)</f>
        <v>0</v>
      </c>
      <c r="BL818" s="16" t="s">
        <v>129</v>
      </c>
      <c r="BM818" s="195" t="s">
        <v>2078</v>
      </c>
    </row>
    <row r="819" s="2" customFormat="1" ht="33" customHeight="1">
      <c r="A819" s="37"/>
      <c r="B819" s="38"/>
      <c r="C819" s="184" t="s">
        <v>2079</v>
      </c>
      <c r="D819" s="184" t="s">
        <v>124</v>
      </c>
      <c r="E819" s="185" t="s">
        <v>2080</v>
      </c>
      <c r="F819" s="186" t="s">
        <v>2081</v>
      </c>
      <c r="G819" s="187" t="s">
        <v>185</v>
      </c>
      <c r="H819" s="188">
        <v>10</v>
      </c>
      <c r="I819" s="189"/>
      <c r="J819" s="190">
        <f>ROUND(I819*H819,2)</f>
        <v>0</v>
      </c>
      <c r="K819" s="186" t="s">
        <v>128</v>
      </c>
      <c r="L819" s="43"/>
      <c r="M819" s="191" t="s">
        <v>19</v>
      </c>
      <c r="N819" s="192" t="s">
        <v>42</v>
      </c>
      <c r="O819" s="83"/>
      <c r="P819" s="193">
        <f>O819*H819</f>
        <v>0</v>
      </c>
      <c r="Q819" s="193">
        <v>0</v>
      </c>
      <c r="R819" s="193">
        <f>Q819*H819</f>
        <v>0</v>
      </c>
      <c r="S819" s="193">
        <v>0</v>
      </c>
      <c r="T819" s="194">
        <f>S819*H819</f>
        <v>0</v>
      </c>
      <c r="U819" s="37"/>
      <c r="V819" s="37"/>
      <c r="W819" s="37"/>
      <c r="X819" s="37"/>
      <c r="Y819" s="37"/>
      <c r="Z819" s="37"/>
      <c r="AA819" s="37"/>
      <c r="AB819" s="37"/>
      <c r="AC819" s="37"/>
      <c r="AD819" s="37"/>
      <c r="AE819" s="37"/>
      <c r="AR819" s="195" t="s">
        <v>129</v>
      </c>
      <c r="AT819" s="195" t="s">
        <v>124</v>
      </c>
      <c r="AU819" s="195" t="s">
        <v>71</v>
      </c>
      <c r="AY819" s="16" t="s">
        <v>130</v>
      </c>
      <c r="BE819" s="196">
        <f>IF(N819="základní",J819,0)</f>
        <v>0</v>
      </c>
      <c r="BF819" s="196">
        <f>IF(N819="snížená",J819,0)</f>
        <v>0</v>
      </c>
      <c r="BG819" s="196">
        <f>IF(N819="zákl. přenesená",J819,0)</f>
        <v>0</v>
      </c>
      <c r="BH819" s="196">
        <f>IF(N819="sníž. přenesená",J819,0)</f>
        <v>0</v>
      </c>
      <c r="BI819" s="196">
        <f>IF(N819="nulová",J819,0)</f>
        <v>0</v>
      </c>
      <c r="BJ819" s="16" t="s">
        <v>14</v>
      </c>
      <c r="BK819" s="196">
        <f>ROUND(I819*H819,2)</f>
        <v>0</v>
      </c>
      <c r="BL819" s="16" t="s">
        <v>129</v>
      </c>
      <c r="BM819" s="195" t="s">
        <v>2082</v>
      </c>
    </row>
    <row r="820" s="2" customFormat="1" ht="33" customHeight="1">
      <c r="A820" s="37"/>
      <c r="B820" s="38"/>
      <c r="C820" s="184" t="s">
        <v>2083</v>
      </c>
      <c r="D820" s="184" t="s">
        <v>124</v>
      </c>
      <c r="E820" s="185" t="s">
        <v>2084</v>
      </c>
      <c r="F820" s="186" t="s">
        <v>2085</v>
      </c>
      <c r="G820" s="187" t="s">
        <v>185</v>
      </c>
      <c r="H820" s="188">
        <v>10</v>
      </c>
      <c r="I820" s="189"/>
      <c r="J820" s="190">
        <f>ROUND(I820*H820,2)</f>
        <v>0</v>
      </c>
      <c r="K820" s="186" t="s">
        <v>128</v>
      </c>
      <c r="L820" s="43"/>
      <c r="M820" s="191" t="s">
        <v>19</v>
      </c>
      <c r="N820" s="192" t="s">
        <v>42</v>
      </c>
      <c r="O820" s="83"/>
      <c r="P820" s="193">
        <f>O820*H820</f>
        <v>0</v>
      </c>
      <c r="Q820" s="193">
        <v>0</v>
      </c>
      <c r="R820" s="193">
        <f>Q820*H820</f>
        <v>0</v>
      </c>
      <c r="S820" s="193">
        <v>0</v>
      </c>
      <c r="T820" s="194">
        <f>S820*H820</f>
        <v>0</v>
      </c>
      <c r="U820" s="37"/>
      <c r="V820" s="37"/>
      <c r="W820" s="37"/>
      <c r="X820" s="37"/>
      <c r="Y820" s="37"/>
      <c r="Z820" s="37"/>
      <c r="AA820" s="37"/>
      <c r="AB820" s="37"/>
      <c r="AC820" s="37"/>
      <c r="AD820" s="37"/>
      <c r="AE820" s="37"/>
      <c r="AR820" s="195" t="s">
        <v>129</v>
      </c>
      <c r="AT820" s="195" t="s">
        <v>124</v>
      </c>
      <c r="AU820" s="195" t="s">
        <v>71</v>
      </c>
      <c r="AY820" s="16" t="s">
        <v>130</v>
      </c>
      <c r="BE820" s="196">
        <f>IF(N820="základní",J820,0)</f>
        <v>0</v>
      </c>
      <c r="BF820" s="196">
        <f>IF(N820="snížená",J820,0)</f>
        <v>0</v>
      </c>
      <c r="BG820" s="196">
        <f>IF(N820="zákl. přenesená",J820,0)</f>
        <v>0</v>
      </c>
      <c r="BH820" s="196">
        <f>IF(N820="sníž. přenesená",J820,0)</f>
        <v>0</v>
      </c>
      <c r="BI820" s="196">
        <f>IF(N820="nulová",J820,0)</f>
        <v>0</v>
      </c>
      <c r="BJ820" s="16" t="s">
        <v>14</v>
      </c>
      <c r="BK820" s="196">
        <f>ROUND(I820*H820,2)</f>
        <v>0</v>
      </c>
      <c r="BL820" s="16" t="s">
        <v>129</v>
      </c>
      <c r="BM820" s="195" t="s">
        <v>2086</v>
      </c>
    </row>
    <row r="821" s="2" customFormat="1" ht="33" customHeight="1">
      <c r="A821" s="37"/>
      <c r="B821" s="38"/>
      <c r="C821" s="184" t="s">
        <v>2087</v>
      </c>
      <c r="D821" s="184" t="s">
        <v>124</v>
      </c>
      <c r="E821" s="185" t="s">
        <v>2088</v>
      </c>
      <c r="F821" s="186" t="s">
        <v>2089</v>
      </c>
      <c r="G821" s="187" t="s">
        <v>185</v>
      </c>
      <c r="H821" s="188">
        <v>6</v>
      </c>
      <c r="I821" s="189"/>
      <c r="J821" s="190">
        <f>ROUND(I821*H821,2)</f>
        <v>0</v>
      </c>
      <c r="K821" s="186" t="s">
        <v>128</v>
      </c>
      <c r="L821" s="43"/>
      <c r="M821" s="191" t="s">
        <v>19</v>
      </c>
      <c r="N821" s="192" t="s">
        <v>42</v>
      </c>
      <c r="O821" s="83"/>
      <c r="P821" s="193">
        <f>O821*H821</f>
        <v>0</v>
      </c>
      <c r="Q821" s="193">
        <v>0</v>
      </c>
      <c r="R821" s="193">
        <f>Q821*H821</f>
        <v>0</v>
      </c>
      <c r="S821" s="193">
        <v>0</v>
      </c>
      <c r="T821" s="194">
        <f>S821*H821</f>
        <v>0</v>
      </c>
      <c r="U821" s="37"/>
      <c r="V821" s="37"/>
      <c r="W821" s="37"/>
      <c r="X821" s="37"/>
      <c r="Y821" s="37"/>
      <c r="Z821" s="37"/>
      <c r="AA821" s="37"/>
      <c r="AB821" s="37"/>
      <c r="AC821" s="37"/>
      <c r="AD821" s="37"/>
      <c r="AE821" s="37"/>
      <c r="AR821" s="195" t="s">
        <v>129</v>
      </c>
      <c r="AT821" s="195" t="s">
        <v>124</v>
      </c>
      <c r="AU821" s="195" t="s">
        <v>71</v>
      </c>
      <c r="AY821" s="16" t="s">
        <v>130</v>
      </c>
      <c r="BE821" s="196">
        <f>IF(N821="základní",J821,0)</f>
        <v>0</v>
      </c>
      <c r="BF821" s="196">
        <f>IF(N821="snížená",J821,0)</f>
        <v>0</v>
      </c>
      <c r="BG821" s="196">
        <f>IF(N821="zákl. přenesená",J821,0)</f>
        <v>0</v>
      </c>
      <c r="BH821" s="196">
        <f>IF(N821="sníž. přenesená",J821,0)</f>
        <v>0</v>
      </c>
      <c r="BI821" s="196">
        <f>IF(N821="nulová",J821,0)</f>
        <v>0</v>
      </c>
      <c r="BJ821" s="16" t="s">
        <v>14</v>
      </c>
      <c r="BK821" s="196">
        <f>ROUND(I821*H821,2)</f>
        <v>0</v>
      </c>
      <c r="BL821" s="16" t="s">
        <v>129</v>
      </c>
      <c r="BM821" s="195" t="s">
        <v>2090</v>
      </c>
    </row>
    <row r="822" s="2" customFormat="1" ht="44.25" customHeight="1">
      <c r="A822" s="37"/>
      <c r="B822" s="38"/>
      <c r="C822" s="184" t="s">
        <v>2091</v>
      </c>
      <c r="D822" s="184" t="s">
        <v>124</v>
      </c>
      <c r="E822" s="185" t="s">
        <v>2092</v>
      </c>
      <c r="F822" s="186" t="s">
        <v>2093</v>
      </c>
      <c r="G822" s="187" t="s">
        <v>134</v>
      </c>
      <c r="H822" s="188">
        <v>20</v>
      </c>
      <c r="I822" s="189"/>
      <c r="J822" s="190">
        <f>ROUND(I822*H822,2)</f>
        <v>0</v>
      </c>
      <c r="K822" s="186" t="s">
        <v>128</v>
      </c>
      <c r="L822" s="43"/>
      <c r="M822" s="191" t="s">
        <v>19</v>
      </c>
      <c r="N822" s="192" t="s">
        <v>42</v>
      </c>
      <c r="O822" s="83"/>
      <c r="P822" s="193">
        <f>O822*H822</f>
        <v>0</v>
      </c>
      <c r="Q822" s="193">
        <v>0</v>
      </c>
      <c r="R822" s="193">
        <f>Q822*H822</f>
        <v>0</v>
      </c>
      <c r="S822" s="193">
        <v>0</v>
      </c>
      <c r="T822" s="194">
        <f>S822*H822</f>
        <v>0</v>
      </c>
      <c r="U822" s="37"/>
      <c r="V822" s="37"/>
      <c r="W822" s="37"/>
      <c r="X822" s="37"/>
      <c r="Y822" s="37"/>
      <c r="Z822" s="37"/>
      <c r="AA822" s="37"/>
      <c r="AB822" s="37"/>
      <c r="AC822" s="37"/>
      <c r="AD822" s="37"/>
      <c r="AE822" s="37"/>
      <c r="AR822" s="195" t="s">
        <v>129</v>
      </c>
      <c r="AT822" s="195" t="s">
        <v>124</v>
      </c>
      <c r="AU822" s="195" t="s">
        <v>71</v>
      </c>
      <c r="AY822" s="16" t="s">
        <v>130</v>
      </c>
      <c r="BE822" s="196">
        <f>IF(N822="základní",J822,0)</f>
        <v>0</v>
      </c>
      <c r="BF822" s="196">
        <f>IF(N822="snížená",J822,0)</f>
        <v>0</v>
      </c>
      <c r="BG822" s="196">
        <f>IF(N822="zákl. přenesená",J822,0)</f>
        <v>0</v>
      </c>
      <c r="BH822" s="196">
        <f>IF(N822="sníž. přenesená",J822,0)</f>
        <v>0</v>
      </c>
      <c r="BI822" s="196">
        <f>IF(N822="nulová",J822,0)</f>
        <v>0</v>
      </c>
      <c r="BJ822" s="16" t="s">
        <v>14</v>
      </c>
      <c r="BK822" s="196">
        <f>ROUND(I822*H822,2)</f>
        <v>0</v>
      </c>
      <c r="BL822" s="16" t="s">
        <v>129</v>
      </c>
      <c r="BM822" s="195" t="s">
        <v>2094</v>
      </c>
    </row>
    <row r="823" s="2" customFormat="1" ht="44.25" customHeight="1">
      <c r="A823" s="37"/>
      <c r="B823" s="38"/>
      <c r="C823" s="184" t="s">
        <v>2095</v>
      </c>
      <c r="D823" s="184" t="s">
        <v>124</v>
      </c>
      <c r="E823" s="185" t="s">
        <v>2096</v>
      </c>
      <c r="F823" s="186" t="s">
        <v>2097</v>
      </c>
      <c r="G823" s="187" t="s">
        <v>185</v>
      </c>
      <c r="H823" s="188">
        <v>10</v>
      </c>
      <c r="I823" s="189"/>
      <c r="J823" s="190">
        <f>ROUND(I823*H823,2)</f>
        <v>0</v>
      </c>
      <c r="K823" s="186" t="s">
        <v>128</v>
      </c>
      <c r="L823" s="43"/>
      <c r="M823" s="191" t="s">
        <v>19</v>
      </c>
      <c r="N823" s="192" t="s">
        <v>42</v>
      </c>
      <c r="O823" s="83"/>
      <c r="P823" s="193">
        <f>O823*H823</f>
        <v>0</v>
      </c>
      <c r="Q823" s="193">
        <v>0</v>
      </c>
      <c r="R823" s="193">
        <f>Q823*H823</f>
        <v>0</v>
      </c>
      <c r="S823" s="193">
        <v>0</v>
      </c>
      <c r="T823" s="194">
        <f>S823*H823</f>
        <v>0</v>
      </c>
      <c r="U823" s="37"/>
      <c r="V823" s="37"/>
      <c r="W823" s="37"/>
      <c r="X823" s="37"/>
      <c r="Y823" s="37"/>
      <c r="Z823" s="37"/>
      <c r="AA823" s="37"/>
      <c r="AB823" s="37"/>
      <c r="AC823" s="37"/>
      <c r="AD823" s="37"/>
      <c r="AE823" s="37"/>
      <c r="AR823" s="195" t="s">
        <v>129</v>
      </c>
      <c r="AT823" s="195" t="s">
        <v>124</v>
      </c>
      <c r="AU823" s="195" t="s">
        <v>71</v>
      </c>
      <c r="AY823" s="16" t="s">
        <v>130</v>
      </c>
      <c r="BE823" s="196">
        <f>IF(N823="základní",J823,0)</f>
        <v>0</v>
      </c>
      <c r="BF823" s="196">
        <f>IF(N823="snížená",J823,0)</f>
        <v>0</v>
      </c>
      <c r="BG823" s="196">
        <f>IF(N823="zákl. přenesená",J823,0)</f>
        <v>0</v>
      </c>
      <c r="BH823" s="196">
        <f>IF(N823="sníž. přenesená",J823,0)</f>
        <v>0</v>
      </c>
      <c r="BI823" s="196">
        <f>IF(N823="nulová",J823,0)</f>
        <v>0</v>
      </c>
      <c r="BJ823" s="16" t="s">
        <v>14</v>
      </c>
      <c r="BK823" s="196">
        <f>ROUND(I823*H823,2)</f>
        <v>0</v>
      </c>
      <c r="BL823" s="16" t="s">
        <v>129</v>
      </c>
      <c r="BM823" s="195" t="s">
        <v>2098</v>
      </c>
    </row>
    <row r="824" s="2" customFormat="1" ht="37.8" customHeight="1">
      <c r="A824" s="37"/>
      <c r="B824" s="38"/>
      <c r="C824" s="184" t="s">
        <v>2099</v>
      </c>
      <c r="D824" s="184" t="s">
        <v>124</v>
      </c>
      <c r="E824" s="185" t="s">
        <v>2100</v>
      </c>
      <c r="F824" s="186" t="s">
        <v>2101</v>
      </c>
      <c r="G824" s="187" t="s">
        <v>185</v>
      </c>
      <c r="H824" s="188">
        <v>10</v>
      </c>
      <c r="I824" s="189"/>
      <c r="J824" s="190">
        <f>ROUND(I824*H824,2)</f>
        <v>0</v>
      </c>
      <c r="K824" s="186" t="s">
        <v>128</v>
      </c>
      <c r="L824" s="43"/>
      <c r="M824" s="191" t="s">
        <v>19</v>
      </c>
      <c r="N824" s="192" t="s">
        <v>42</v>
      </c>
      <c r="O824" s="83"/>
      <c r="P824" s="193">
        <f>O824*H824</f>
        <v>0</v>
      </c>
      <c r="Q824" s="193">
        <v>0</v>
      </c>
      <c r="R824" s="193">
        <f>Q824*H824</f>
        <v>0</v>
      </c>
      <c r="S824" s="193">
        <v>0</v>
      </c>
      <c r="T824" s="194">
        <f>S824*H824</f>
        <v>0</v>
      </c>
      <c r="U824" s="37"/>
      <c r="V824" s="37"/>
      <c r="W824" s="37"/>
      <c r="X824" s="37"/>
      <c r="Y824" s="37"/>
      <c r="Z824" s="37"/>
      <c r="AA824" s="37"/>
      <c r="AB824" s="37"/>
      <c r="AC824" s="37"/>
      <c r="AD824" s="37"/>
      <c r="AE824" s="37"/>
      <c r="AR824" s="195" t="s">
        <v>129</v>
      </c>
      <c r="AT824" s="195" t="s">
        <v>124</v>
      </c>
      <c r="AU824" s="195" t="s">
        <v>71</v>
      </c>
      <c r="AY824" s="16" t="s">
        <v>130</v>
      </c>
      <c r="BE824" s="196">
        <f>IF(N824="základní",J824,0)</f>
        <v>0</v>
      </c>
      <c r="BF824" s="196">
        <f>IF(N824="snížená",J824,0)</f>
        <v>0</v>
      </c>
      <c r="BG824" s="196">
        <f>IF(N824="zákl. přenesená",J824,0)</f>
        <v>0</v>
      </c>
      <c r="BH824" s="196">
        <f>IF(N824="sníž. přenesená",J824,0)</f>
        <v>0</v>
      </c>
      <c r="BI824" s="196">
        <f>IF(N824="nulová",J824,0)</f>
        <v>0</v>
      </c>
      <c r="BJ824" s="16" t="s">
        <v>14</v>
      </c>
      <c r="BK824" s="196">
        <f>ROUND(I824*H824,2)</f>
        <v>0</v>
      </c>
      <c r="BL824" s="16" t="s">
        <v>129</v>
      </c>
      <c r="BM824" s="195" t="s">
        <v>2102</v>
      </c>
    </row>
    <row r="825" s="2" customFormat="1" ht="44.25" customHeight="1">
      <c r="A825" s="37"/>
      <c r="B825" s="38"/>
      <c r="C825" s="184" t="s">
        <v>2103</v>
      </c>
      <c r="D825" s="184" t="s">
        <v>124</v>
      </c>
      <c r="E825" s="185" t="s">
        <v>2104</v>
      </c>
      <c r="F825" s="186" t="s">
        <v>2105</v>
      </c>
      <c r="G825" s="187" t="s">
        <v>185</v>
      </c>
      <c r="H825" s="188">
        <v>10</v>
      </c>
      <c r="I825" s="189"/>
      <c r="J825" s="190">
        <f>ROUND(I825*H825,2)</f>
        <v>0</v>
      </c>
      <c r="K825" s="186" t="s">
        <v>128</v>
      </c>
      <c r="L825" s="43"/>
      <c r="M825" s="191" t="s">
        <v>19</v>
      </c>
      <c r="N825" s="192" t="s">
        <v>42</v>
      </c>
      <c r="O825" s="83"/>
      <c r="P825" s="193">
        <f>O825*H825</f>
        <v>0</v>
      </c>
      <c r="Q825" s="193">
        <v>0</v>
      </c>
      <c r="R825" s="193">
        <f>Q825*H825</f>
        <v>0</v>
      </c>
      <c r="S825" s="193">
        <v>0</v>
      </c>
      <c r="T825" s="194">
        <f>S825*H825</f>
        <v>0</v>
      </c>
      <c r="U825" s="37"/>
      <c r="V825" s="37"/>
      <c r="W825" s="37"/>
      <c r="X825" s="37"/>
      <c r="Y825" s="37"/>
      <c r="Z825" s="37"/>
      <c r="AA825" s="37"/>
      <c r="AB825" s="37"/>
      <c r="AC825" s="37"/>
      <c r="AD825" s="37"/>
      <c r="AE825" s="37"/>
      <c r="AR825" s="195" t="s">
        <v>129</v>
      </c>
      <c r="AT825" s="195" t="s">
        <v>124</v>
      </c>
      <c r="AU825" s="195" t="s">
        <v>71</v>
      </c>
      <c r="AY825" s="16" t="s">
        <v>130</v>
      </c>
      <c r="BE825" s="196">
        <f>IF(N825="základní",J825,0)</f>
        <v>0</v>
      </c>
      <c r="BF825" s="196">
        <f>IF(N825="snížená",J825,0)</f>
        <v>0</v>
      </c>
      <c r="BG825" s="196">
        <f>IF(N825="zákl. přenesená",J825,0)</f>
        <v>0</v>
      </c>
      <c r="BH825" s="196">
        <f>IF(N825="sníž. přenesená",J825,0)</f>
        <v>0</v>
      </c>
      <c r="BI825" s="196">
        <f>IF(N825="nulová",J825,0)</f>
        <v>0</v>
      </c>
      <c r="BJ825" s="16" t="s">
        <v>14</v>
      </c>
      <c r="BK825" s="196">
        <f>ROUND(I825*H825,2)</f>
        <v>0</v>
      </c>
      <c r="BL825" s="16" t="s">
        <v>129</v>
      </c>
      <c r="BM825" s="195" t="s">
        <v>2106</v>
      </c>
    </row>
    <row r="826" s="2" customFormat="1" ht="44.25" customHeight="1">
      <c r="A826" s="37"/>
      <c r="B826" s="38"/>
      <c r="C826" s="184" t="s">
        <v>2107</v>
      </c>
      <c r="D826" s="184" t="s">
        <v>124</v>
      </c>
      <c r="E826" s="185" t="s">
        <v>2108</v>
      </c>
      <c r="F826" s="186" t="s">
        <v>2109</v>
      </c>
      <c r="G826" s="187" t="s">
        <v>185</v>
      </c>
      <c r="H826" s="188">
        <v>10</v>
      </c>
      <c r="I826" s="189"/>
      <c r="J826" s="190">
        <f>ROUND(I826*H826,2)</f>
        <v>0</v>
      </c>
      <c r="K826" s="186" t="s">
        <v>128</v>
      </c>
      <c r="L826" s="43"/>
      <c r="M826" s="191" t="s">
        <v>19</v>
      </c>
      <c r="N826" s="192" t="s">
        <v>42</v>
      </c>
      <c r="O826" s="83"/>
      <c r="P826" s="193">
        <f>O826*H826</f>
        <v>0</v>
      </c>
      <c r="Q826" s="193">
        <v>0</v>
      </c>
      <c r="R826" s="193">
        <f>Q826*H826</f>
        <v>0</v>
      </c>
      <c r="S826" s="193">
        <v>0</v>
      </c>
      <c r="T826" s="194">
        <f>S826*H826</f>
        <v>0</v>
      </c>
      <c r="U826" s="37"/>
      <c r="V826" s="37"/>
      <c r="W826" s="37"/>
      <c r="X826" s="37"/>
      <c r="Y826" s="37"/>
      <c r="Z826" s="37"/>
      <c r="AA826" s="37"/>
      <c r="AB826" s="37"/>
      <c r="AC826" s="37"/>
      <c r="AD826" s="37"/>
      <c r="AE826" s="37"/>
      <c r="AR826" s="195" t="s">
        <v>129</v>
      </c>
      <c r="AT826" s="195" t="s">
        <v>124</v>
      </c>
      <c r="AU826" s="195" t="s">
        <v>71</v>
      </c>
      <c r="AY826" s="16" t="s">
        <v>130</v>
      </c>
      <c r="BE826" s="196">
        <f>IF(N826="základní",J826,0)</f>
        <v>0</v>
      </c>
      <c r="BF826" s="196">
        <f>IF(N826="snížená",J826,0)</f>
        <v>0</v>
      </c>
      <c r="BG826" s="196">
        <f>IF(N826="zákl. přenesená",J826,0)</f>
        <v>0</v>
      </c>
      <c r="BH826" s="196">
        <f>IF(N826="sníž. přenesená",J826,0)</f>
        <v>0</v>
      </c>
      <c r="BI826" s="196">
        <f>IF(N826="nulová",J826,0)</f>
        <v>0</v>
      </c>
      <c r="BJ826" s="16" t="s">
        <v>14</v>
      </c>
      <c r="BK826" s="196">
        <f>ROUND(I826*H826,2)</f>
        <v>0</v>
      </c>
      <c r="BL826" s="16" t="s">
        <v>129</v>
      </c>
      <c r="BM826" s="195" t="s">
        <v>2110</v>
      </c>
    </row>
    <row r="827" s="2" customFormat="1" ht="44.25" customHeight="1">
      <c r="A827" s="37"/>
      <c r="B827" s="38"/>
      <c r="C827" s="184" t="s">
        <v>2111</v>
      </c>
      <c r="D827" s="184" t="s">
        <v>124</v>
      </c>
      <c r="E827" s="185" t="s">
        <v>2112</v>
      </c>
      <c r="F827" s="186" t="s">
        <v>2113</v>
      </c>
      <c r="G827" s="187" t="s">
        <v>185</v>
      </c>
      <c r="H827" s="188">
        <v>10</v>
      </c>
      <c r="I827" s="189"/>
      <c r="J827" s="190">
        <f>ROUND(I827*H827,2)</f>
        <v>0</v>
      </c>
      <c r="K827" s="186" t="s">
        <v>128</v>
      </c>
      <c r="L827" s="43"/>
      <c r="M827" s="191" t="s">
        <v>19</v>
      </c>
      <c r="N827" s="192" t="s">
        <v>42</v>
      </c>
      <c r="O827" s="83"/>
      <c r="P827" s="193">
        <f>O827*H827</f>
        <v>0</v>
      </c>
      <c r="Q827" s="193">
        <v>0</v>
      </c>
      <c r="R827" s="193">
        <f>Q827*H827</f>
        <v>0</v>
      </c>
      <c r="S827" s="193">
        <v>0</v>
      </c>
      <c r="T827" s="194">
        <f>S827*H827</f>
        <v>0</v>
      </c>
      <c r="U827" s="37"/>
      <c r="V827" s="37"/>
      <c r="W827" s="37"/>
      <c r="X827" s="37"/>
      <c r="Y827" s="37"/>
      <c r="Z827" s="37"/>
      <c r="AA827" s="37"/>
      <c r="AB827" s="37"/>
      <c r="AC827" s="37"/>
      <c r="AD827" s="37"/>
      <c r="AE827" s="37"/>
      <c r="AR827" s="195" t="s">
        <v>129</v>
      </c>
      <c r="AT827" s="195" t="s">
        <v>124</v>
      </c>
      <c r="AU827" s="195" t="s">
        <v>71</v>
      </c>
      <c r="AY827" s="16" t="s">
        <v>130</v>
      </c>
      <c r="BE827" s="196">
        <f>IF(N827="základní",J827,0)</f>
        <v>0</v>
      </c>
      <c r="BF827" s="196">
        <f>IF(N827="snížená",J827,0)</f>
        <v>0</v>
      </c>
      <c r="BG827" s="196">
        <f>IF(N827="zákl. přenesená",J827,0)</f>
        <v>0</v>
      </c>
      <c r="BH827" s="196">
        <f>IF(N827="sníž. přenesená",J827,0)</f>
        <v>0</v>
      </c>
      <c r="BI827" s="196">
        <f>IF(N827="nulová",J827,0)</f>
        <v>0</v>
      </c>
      <c r="BJ827" s="16" t="s">
        <v>14</v>
      </c>
      <c r="BK827" s="196">
        <f>ROUND(I827*H827,2)</f>
        <v>0</v>
      </c>
      <c r="BL827" s="16" t="s">
        <v>129</v>
      </c>
      <c r="BM827" s="195" t="s">
        <v>2114</v>
      </c>
    </row>
    <row r="828" s="2" customFormat="1" ht="37.8" customHeight="1">
      <c r="A828" s="37"/>
      <c r="B828" s="38"/>
      <c r="C828" s="184" t="s">
        <v>2115</v>
      </c>
      <c r="D828" s="184" t="s">
        <v>124</v>
      </c>
      <c r="E828" s="185" t="s">
        <v>2116</v>
      </c>
      <c r="F828" s="186" t="s">
        <v>2117</v>
      </c>
      <c r="G828" s="187" t="s">
        <v>185</v>
      </c>
      <c r="H828" s="188">
        <v>10</v>
      </c>
      <c r="I828" s="189"/>
      <c r="J828" s="190">
        <f>ROUND(I828*H828,2)</f>
        <v>0</v>
      </c>
      <c r="K828" s="186" t="s">
        <v>128</v>
      </c>
      <c r="L828" s="43"/>
      <c r="M828" s="191" t="s">
        <v>19</v>
      </c>
      <c r="N828" s="192" t="s">
        <v>42</v>
      </c>
      <c r="O828" s="83"/>
      <c r="P828" s="193">
        <f>O828*H828</f>
        <v>0</v>
      </c>
      <c r="Q828" s="193">
        <v>0</v>
      </c>
      <c r="R828" s="193">
        <f>Q828*H828</f>
        <v>0</v>
      </c>
      <c r="S828" s="193">
        <v>0</v>
      </c>
      <c r="T828" s="194">
        <f>S828*H828</f>
        <v>0</v>
      </c>
      <c r="U828" s="37"/>
      <c r="V828" s="37"/>
      <c r="W828" s="37"/>
      <c r="X828" s="37"/>
      <c r="Y828" s="37"/>
      <c r="Z828" s="37"/>
      <c r="AA828" s="37"/>
      <c r="AB828" s="37"/>
      <c r="AC828" s="37"/>
      <c r="AD828" s="37"/>
      <c r="AE828" s="37"/>
      <c r="AR828" s="195" t="s">
        <v>129</v>
      </c>
      <c r="AT828" s="195" t="s">
        <v>124</v>
      </c>
      <c r="AU828" s="195" t="s">
        <v>71</v>
      </c>
      <c r="AY828" s="16" t="s">
        <v>130</v>
      </c>
      <c r="BE828" s="196">
        <f>IF(N828="základní",J828,0)</f>
        <v>0</v>
      </c>
      <c r="BF828" s="196">
        <f>IF(N828="snížená",J828,0)</f>
        <v>0</v>
      </c>
      <c r="BG828" s="196">
        <f>IF(N828="zákl. přenesená",J828,0)</f>
        <v>0</v>
      </c>
      <c r="BH828" s="196">
        <f>IF(N828="sníž. přenesená",J828,0)</f>
        <v>0</v>
      </c>
      <c r="BI828" s="196">
        <f>IF(N828="nulová",J828,0)</f>
        <v>0</v>
      </c>
      <c r="BJ828" s="16" t="s">
        <v>14</v>
      </c>
      <c r="BK828" s="196">
        <f>ROUND(I828*H828,2)</f>
        <v>0</v>
      </c>
      <c r="BL828" s="16" t="s">
        <v>129</v>
      </c>
      <c r="BM828" s="195" t="s">
        <v>2118</v>
      </c>
    </row>
    <row r="829" s="2" customFormat="1" ht="37.8" customHeight="1">
      <c r="A829" s="37"/>
      <c r="B829" s="38"/>
      <c r="C829" s="184" t="s">
        <v>2119</v>
      </c>
      <c r="D829" s="184" t="s">
        <v>124</v>
      </c>
      <c r="E829" s="185" t="s">
        <v>2120</v>
      </c>
      <c r="F829" s="186" t="s">
        <v>2121</v>
      </c>
      <c r="G829" s="187" t="s">
        <v>172</v>
      </c>
      <c r="H829" s="188">
        <v>10</v>
      </c>
      <c r="I829" s="189"/>
      <c r="J829" s="190">
        <f>ROUND(I829*H829,2)</f>
        <v>0</v>
      </c>
      <c r="K829" s="186" t="s">
        <v>128</v>
      </c>
      <c r="L829" s="43"/>
      <c r="M829" s="191" t="s">
        <v>19</v>
      </c>
      <c r="N829" s="192" t="s">
        <v>42</v>
      </c>
      <c r="O829" s="83"/>
      <c r="P829" s="193">
        <f>O829*H829</f>
        <v>0</v>
      </c>
      <c r="Q829" s="193">
        <v>0</v>
      </c>
      <c r="R829" s="193">
        <f>Q829*H829</f>
        <v>0</v>
      </c>
      <c r="S829" s="193">
        <v>0</v>
      </c>
      <c r="T829" s="194">
        <f>S829*H829</f>
        <v>0</v>
      </c>
      <c r="U829" s="37"/>
      <c r="V829" s="37"/>
      <c r="W829" s="37"/>
      <c r="X829" s="37"/>
      <c r="Y829" s="37"/>
      <c r="Z829" s="37"/>
      <c r="AA829" s="37"/>
      <c r="AB829" s="37"/>
      <c r="AC829" s="37"/>
      <c r="AD829" s="37"/>
      <c r="AE829" s="37"/>
      <c r="AR829" s="195" t="s">
        <v>129</v>
      </c>
      <c r="AT829" s="195" t="s">
        <v>124</v>
      </c>
      <c r="AU829" s="195" t="s">
        <v>71</v>
      </c>
      <c r="AY829" s="16" t="s">
        <v>130</v>
      </c>
      <c r="BE829" s="196">
        <f>IF(N829="základní",J829,0)</f>
        <v>0</v>
      </c>
      <c r="BF829" s="196">
        <f>IF(N829="snížená",J829,0)</f>
        <v>0</v>
      </c>
      <c r="BG829" s="196">
        <f>IF(N829="zákl. přenesená",J829,0)</f>
        <v>0</v>
      </c>
      <c r="BH829" s="196">
        <f>IF(N829="sníž. přenesená",J829,0)</f>
        <v>0</v>
      </c>
      <c r="BI829" s="196">
        <f>IF(N829="nulová",J829,0)</f>
        <v>0</v>
      </c>
      <c r="BJ829" s="16" t="s">
        <v>14</v>
      </c>
      <c r="BK829" s="196">
        <f>ROUND(I829*H829,2)</f>
        <v>0</v>
      </c>
      <c r="BL829" s="16" t="s">
        <v>129</v>
      </c>
      <c r="BM829" s="195" t="s">
        <v>2122</v>
      </c>
    </row>
    <row r="830" s="2" customFormat="1" ht="37.8" customHeight="1">
      <c r="A830" s="37"/>
      <c r="B830" s="38"/>
      <c r="C830" s="184" t="s">
        <v>2123</v>
      </c>
      <c r="D830" s="184" t="s">
        <v>124</v>
      </c>
      <c r="E830" s="185" t="s">
        <v>2124</v>
      </c>
      <c r="F830" s="186" t="s">
        <v>2125</v>
      </c>
      <c r="G830" s="187" t="s">
        <v>172</v>
      </c>
      <c r="H830" s="188">
        <v>10</v>
      </c>
      <c r="I830" s="189"/>
      <c r="J830" s="190">
        <f>ROUND(I830*H830,2)</f>
        <v>0</v>
      </c>
      <c r="K830" s="186" t="s">
        <v>128</v>
      </c>
      <c r="L830" s="43"/>
      <c r="M830" s="191" t="s">
        <v>19</v>
      </c>
      <c r="N830" s="192" t="s">
        <v>42</v>
      </c>
      <c r="O830" s="83"/>
      <c r="P830" s="193">
        <f>O830*H830</f>
        <v>0</v>
      </c>
      <c r="Q830" s="193">
        <v>0</v>
      </c>
      <c r="R830" s="193">
        <f>Q830*H830</f>
        <v>0</v>
      </c>
      <c r="S830" s="193">
        <v>0</v>
      </c>
      <c r="T830" s="194">
        <f>S830*H830</f>
        <v>0</v>
      </c>
      <c r="U830" s="37"/>
      <c r="V830" s="37"/>
      <c r="W830" s="37"/>
      <c r="X830" s="37"/>
      <c r="Y830" s="37"/>
      <c r="Z830" s="37"/>
      <c r="AA830" s="37"/>
      <c r="AB830" s="37"/>
      <c r="AC830" s="37"/>
      <c r="AD830" s="37"/>
      <c r="AE830" s="37"/>
      <c r="AR830" s="195" t="s">
        <v>129</v>
      </c>
      <c r="AT830" s="195" t="s">
        <v>124</v>
      </c>
      <c r="AU830" s="195" t="s">
        <v>71</v>
      </c>
      <c r="AY830" s="16" t="s">
        <v>130</v>
      </c>
      <c r="BE830" s="196">
        <f>IF(N830="základní",J830,0)</f>
        <v>0</v>
      </c>
      <c r="BF830" s="196">
        <f>IF(N830="snížená",J830,0)</f>
        <v>0</v>
      </c>
      <c r="BG830" s="196">
        <f>IF(N830="zákl. přenesená",J830,0)</f>
        <v>0</v>
      </c>
      <c r="BH830" s="196">
        <f>IF(N830="sníž. přenesená",J830,0)</f>
        <v>0</v>
      </c>
      <c r="BI830" s="196">
        <f>IF(N830="nulová",J830,0)</f>
        <v>0</v>
      </c>
      <c r="BJ830" s="16" t="s">
        <v>14</v>
      </c>
      <c r="BK830" s="196">
        <f>ROUND(I830*H830,2)</f>
        <v>0</v>
      </c>
      <c r="BL830" s="16" t="s">
        <v>129</v>
      </c>
      <c r="BM830" s="195" t="s">
        <v>2126</v>
      </c>
    </row>
    <row r="831" s="2" customFormat="1" ht="44.25" customHeight="1">
      <c r="A831" s="37"/>
      <c r="B831" s="38"/>
      <c r="C831" s="184" t="s">
        <v>2127</v>
      </c>
      <c r="D831" s="184" t="s">
        <v>124</v>
      </c>
      <c r="E831" s="185" t="s">
        <v>2128</v>
      </c>
      <c r="F831" s="186" t="s">
        <v>2129</v>
      </c>
      <c r="G831" s="187" t="s">
        <v>172</v>
      </c>
      <c r="H831" s="188">
        <v>10</v>
      </c>
      <c r="I831" s="189"/>
      <c r="J831" s="190">
        <f>ROUND(I831*H831,2)</f>
        <v>0</v>
      </c>
      <c r="K831" s="186" t="s">
        <v>128</v>
      </c>
      <c r="L831" s="43"/>
      <c r="M831" s="191" t="s">
        <v>19</v>
      </c>
      <c r="N831" s="192" t="s">
        <v>42</v>
      </c>
      <c r="O831" s="83"/>
      <c r="P831" s="193">
        <f>O831*H831</f>
        <v>0</v>
      </c>
      <c r="Q831" s="193">
        <v>0</v>
      </c>
      <c r="R831" s="193">
        <f>Q831*H831</f>
        <v>0</v>
      </c>
      <c r="S831" s="193">
        <v>0</v>
      </c>
      <c r="T831" s="194">
        <f>S831*H831</f>
        <v>0</v>
      </c>
      <c r="U831" s="37"/>
      <c r="V831" s="37"/>
      <c r="W831" s="37"/>
      <c r="X831" s="37"/>
      <c r="Y831" s="37"/>
      <c r="Z831" s="37"/>
      <c r="AA831" s="37"/>
      <c r="AB831" s="37"/>
      <c r="AC831" s="37"/>
      <c r="AD831" s="37"/>
      <c r="AE831" s="37"/>
      <c r="AR831" s="195" t="s">
        <v>129</v>
      </c>
      <c r="AT831" s="195" t="s">
        <v>124</v>
      </c>
      <c r="AU831" s="195" t="s">
        <v>71</v>
      </c>
      <c r="AY831" s="16" t="s">
        <v>130</v>
      </c>
      <c r="BE831" s="196">
        <f>IF(N831="základní",J831,0)</f>
        <v>0</v>
      </c>
      <c r="BF831" s="196">
        <f>IF(N831="snížená",J831,0)</f>
        <v>0</v>
      </c>
      <c r="BG831" s="196">
        <f>IF(N831="zákl. přenesená",J831,0)</f>
        <v>0</v>
      </c>
      <c r="BH831" s="196">
        <f>IF(N831="sníž. přenesená",J831,0)</f>
        <v>0</v>
      </c>
      <c r="BI831" s="196">
        <f>IF(N831="nulová",J831,0)</f>
        <v>0</v>
      </c>
      <c r="BJ831" s="16" t="s">
        <v>14</v>
      </c>
      <c r="BK831" s="196">
        <f>ROUND(I831*H831,2)</f>
        <v>0</v>
      </c>
      <c r="BL831" s="16" t="s">
        <v>129</v>
      </c>
      <c r="BM831" s="195" t="s">
        <v>2130</v>
      </c>
    </row>
    <row r="832" s="2" customFormat="1" ht="44.25" customHeight="1">
      <c r="A832" s="37"/>
      <c r="B832" s="38"/>
      <c r="C832" s="184" t="s">
        <v>2131</v>
      </c>
      <c r="D832" s="184" t="s">
        <v>124</v>
      </c>
      <c r="E832" s="185" t="s">
        <v>2132</v>
      </c>
      <c r="F832" s="186" t="s">
        <v>2133</v>
      </c>
      <c r="G832" s="187" t="s">
        <v>172</v>
      </c>
      <c r="H832" s="188">
        <v>10</v>
      </c>
      <c r="I832" s="189"/>
      <c r="J832" s="190">
        <f>ROUND(I832*H832,2)</f>
        <v>0</v>
      </c>
      <c r="K832" s="186" t="s">
        <v>128</v>
      </c>
      <c r="L832" s="43"/>
      <c r="M832" s="191" t="s">
        <v>19</v>
      </c>
      <c r="N832" s="192" t="s">
        <v>42</v>
      </c>
      <c r="O832" s="83"/>
      <c r="P832" s="193">
        <f>O832*H832</f>
        <v>0</v>
      </c>
      <c r="Q832" s="193">
        <v>0</v>
      </c>
      <c r="R832" s="193">
        <f>Q832*H832</f>
        <v>0</v>
      </c>
      <c r="S832" s="193">
        <v>0</v>
      </c>
      <c r="T832" s="194">
        <f>S832*H832</f>
        <v>0</v>
      </c>
      <c r="U832" s="37"/>
      <c r="V832" s="37"/>
      <c r="W832" s="37"/>
      <c r="X832" s="37"/>
      <c r="Y832" s="37"/>
      <c r="Z832" s="37"/>
      <c r="AA832" s="37"/>
      <c r="AB832" s="37"/>
      <c r="AC832" s="37"/>
      <c r="AD832" s="37"/>
      <c r="AE832" s="37"/>
      <c r="AR832" s="195" t="s">
        <v>129</v>
      </c>
      <c r="AT832" s="195" t="s">
        <v>124</v>
      </c>
      <c r="AU832" s="195" t="s">
        <v>71</v>
      </c>
      <c r="AY832" s="16" t="s">
        <v>130</v>
      </c>
      <c r="BE832" s="196">
        <f>IF(N832="základní",J832,0)</f>
        <v>0</v>
      </c>
      <c r="BF832" s="196">
        <f>IF(N832="snížená",J832,0)</f>
        <v>0</v>
      </c>
      <c r="BG832" s="196">
        <f>IF(N832="zákl. přenesená",J832,0)</f>
        <v>0</v>
      </c>
      <c r="BH832" s="196">
        <f>IF(N832="sníž. přenesená",J832,0)</f>
        <v>0</v>
      </c>
      <c r="BI832" s="196">
        <f>IF(N832="nulová",J832,0)</f>
        <v>0</v>
      </c>
      <c r="BJ832" s="16" t="s">
        <v>14</v>
      </c>
      <c r="BK832" s="196">
        <f>ROUND(I832*H832,2)</f>
        <v>0</v>
      </c>
      <c r="BL832" s="16" t="s">
        <v>129</v>
      </c>
      <c r="BM832" s="195" t="s">
        <v>2134</v>
      </c>
    </row>
    <row r="833" s="2" customFormat="1" ht="37.8" customHeight="1">
      <c r="A833" s="37"/>
      <c r="B833" s="38"/>
      <c r="C833" s="184" t="s">
        <v>2135</v>
      </c>
      <c r="D833" s="184" t="s">
        <v>124</v>
      </c>
      <c r="E833" s="185" t="s">
        <v>2136</v>
      </c>
      <c r="F833" s="186" t="s">
        <v>2137</v>
      </c>
      <c r="G833" s="187" t="s">
        <v>134</v>
      </c>
      <c r="H833" s="188">
        <v>10</v>
      </c>
      <c r="I833" s="189"/>
      <c r="J833" s="190">
        <f>ROUND(I833*H833,2)</f>
        <v>0</v>
      </c>
      <c r="K833" s="186" t="s">
        <v>128</v>
      </c>
      <c r="L833" s="43"/>
      <c r="M833" s="191" t="s">
        <v>19</v>
      </c>
      <c r="N833" s="192" t="s">
        <v>42</v>
      </c>
      <c r="O833" s="83"/>
      <c r="P833" s="193">
        <f>O833*H833</f>
        <v>0</v>
      </c>
      <c r="Q833" s="193">
        <v>0</v>
      </c>
      <c r="R833" s="193">
        <f>Q833*H833</f>
        <v>0</v>
      </c>
      <c r="S833" s="193">
        <v>0</v>
      </c>
      <c r="T833" s="194">
        <f>S833*H833</f>
        <v>0</v>
      </c>
      <c r="U833" s="37"/>
      <c r="V833" s="37"/>
      <c r="W833" s="37"/>
      <c r="X833" s="37"/>
      <c r="Y833" s="37"/>
      <c r="Z833" s="37"/>
      <c r="AA833" s="37"/>
      <c r="AB833" s="37"/>
      <c r="AC833" s="37"/>
      <c r="AD833" s="37"/>
      <c r="AE833" s="37"/>
      <c r="AR833" s="195" t="s">
        <v>129</v>
      </c>
      <c r="AT833" s="195" t="s">
        <v>124</v>
      </c>
      <c r="AU833" s="195" t="s">
        <v>71</v>
      </c>
      <c r="AY833" s="16" t="s">
        <v>130</v>
      </c>
      <c r="BE833" s="196">
        <f>IF(N833="základní",J833,0)</f>
        <v>0</v>
      </c>
      <c r="BF833" s="196">
        <f>IF(N833="snížená",J833,0)</f>
        <v>0</v>
      </c>
      <c r="BG833" s="196">
        <f>IF(N833="zákl. přenesená",J833,0)</f>
        <v>0</v>
      </c>
      <c r="BH833" s="196">
        <f>IF(N833="sníž. přenesená",J833,0)</f>
        <v>0</v>
      </c>
      <c r="BI833" s="196">
        <f>IF(N833="nulová",J833,0)</f>
        <v>0</v>
      </c>
      <c r="BJ833" s="16" t="s">
        <v>14</v>
      </c>
      <c r="BK833" s="196">
        <f>ROUND(I833*H833,2)</f>
        <v>0</v>
      </c>
      <c r="BL833" s="16" t="s">
        <v>129</v>
      </c>
      <c r="BM833" s="195" t="s">
        <v>2138</v>
      </c>
    </row>
    <row r="834" s="2" customFormat="1" ht="37.8" customHeight="1">
      <c r="A834" s="37"/>
      <c r="B834" s="38"/>
      <c r="C834" s="184" t="s">
        <v>2139</v>
      </c>
      <c r="D834" s="184" t="s">
        <v>124</v>
      </c>
      <c r="E834" s="185" t="s">
        <v>2140</v>
      </c>
      <c r="F834" s="186" t="s">
        <v>2141</v>
      </c>
      <c r="G834" s="187" t="s">
        <v>172</v>
      </c>
      <c r="H834" s="188">
        <v>4</v>
      </c>
      <c r="I834" s="189"/>
      <c r="J834" s="190">
        <f>ROUND(I834*H834,2)</f>
        <v>0</v>
      </c>
      <c r="K834" s="186" t="s">
        <v>128</v>
      </c>
      <c r="L834" s="43"/>
      <c r="M834" s="191" t="s">
        <v>19</v>
      </c>
      <c r="N834" s="192" t="s">
        <v>42</v>
      </c>
      <c r="O834" s="83"/>
      <c r="P834" s="193">
        <f>O834*H834</f>
        <v>0</v>
      </c>
      <c r="Q834" s="193">
        <v>0</v>
      </c>
      <c r="R834" s="193">
        <f>Q834*H834</f>
        <v>0</v>
      </c>
      <c r="S834" s="193">
        <v>0</v>
      </c>
      <c r="T834" s="194">
        <f>S834*H834</f>
        <v>0</v>
      </c>
      <c r="U834" s="37"/>
      <c r="V834" s="37"/>
      <c r="W834" s="37"/>
      <c r="X834" s="37"/>
      <c r="Y834" s="37"/>
      <c r="Z834" s="37"/>
      <c r="AA834" s="37"/>
      <c r="AB834" s="37"/>
      <c r="AC834" s="37"/>
      <c r="AD834" s="37"/>
      <c r="AE834" s="37"/>
      <c r="AR834" s="195" t="s">
        <v>129</v>
      </c>
      <c r="AT834" s="195" t="s">
        <v>124</v>
      </c>
      <c r="AU834" s="195" t="s">
        <v>71</v>
      </c>
      <c r="AY834" s="16" t="s">
        <v>130</v>
      </c>
      <c r="BE834" s="196">
        <f>IF(N834="základní",J834,0)</f>
        <v>0</v>
      </c>
      <c r="BF834" s="196">
        <f>IF(N834="snížená",J834,0)</f>
        <v>0</v>
      </c>
      <c r="BG834" s="196">
        <f>IF(N834="zákl. přenesená",J834,0)</f>
        <v>0</v>
      </c>
      <c r="BH834" s="196">
        <f>IF(N834="sníž. přenesená",J834,0)</f>
        <v>0</v>
      </c>
      <c r="BI834" s="196">
        <f>IF(N834="nulová",J834,0)</f>
        <v>0</v>
      </c>
      <c r="BJ834" s="16" t="s">
        <v>14</v>
      </c>
      <c r="BK834" s="196">
        <f>ROUND(I834*H834,2)</f>
        <v>0</v>
      </c>
      <c r="BL834" s="16" t="s">
        <v>129</v>
      </c>
      <c r="BM834" s="195" t="s">
        <v>2142</v>
      </c>
    </row>
    <row r="835" s="2" customFormat="1" ht="44.25" customHeight="1">
      <c r="A835" s="37"/>
      <c r="B835" s="38"/>
      <c r="C835" s="184" t="s">
        <v>2143</v>
      </c>
      <c r="D835" s="184" t="s">
        <v>124</v>
      </c>
      <c r="E835" s="185" t="s">
        <v>2144</v>
      </c>
      <c r="F835" s="186" t="s">
        <v>2145</v>
      </c>
      <c r="G835" s="187" t="s">
        <v>416</v>
      </c>
      <c r="H835" s="188">
        <v>4</v>
      </c>
      <c r="I835" s="189"/>
      <c r="J835" s="190">
        <f>ROUND(I835*H835,2)</f>
        <v>0</v>
      </c>
      <c r="K835" s="186" t="s">
        <v>128</v>
      </c>
      <c r="L835" s="43"/>
      <c r="M835" s="191" t="s">
        <v>19</v>
      </c>
      <c r="N835" s="192" t="s">
        <v>42</v>
      </c>
      <c r="O835" s="83"/>
      <c r="P835" s="193">
        <f>O835*H835</f>
        <v>0</v>
      </c>
      <c r="Q835" s="193">
        <v>0</v>
      </c>
      <c r="R835" s="193">
        <f>Q835*H835</f>
        <v>0</v>
      </c>
      <c r="S835" s="193">
        <v>0</v>
      </c>
      <c r="T835" s="194">
        <f>S835*H835</f>
        <v>0</v>
      </c>
      <c r="U835" s="37"/>
      <c r="V835" s="37"/>
      <c r="W835" s="37"/>
      <c r="X835" s="37"/>
      <c r="Y835" s="37"/>
      <c r="Z835" s="37"/>
      <c r="AA835" s="37"/>
      <c r="AB835" s="37"/>
      <c r="AC835" s="37"/>
      <c r="AD835" s="37"/>
      <c r="AE835" s="37"/>
      <c r="AR835" s="195" t="s">
        <v>129</v>
      </c>
      <c r="AT835" s="195" t="s">
        <v>124</v>
      </c>
      <c r="AU835" s="195" t="s">
        <v>71</v>
      </c>
      <c r="AY835" s="16" t="s">
        <v>130</v>
      </c>
      <c r="BE835" s="196">
        <f>IF(N835="základní",J835,0)</f>
        <v>0</v>
      </c>
      <c r="BF835" s="196">
        <f>IF(N835="snížená",J835,0)</f>
        <v>0</v>
      </c>
      <c r="BG835" s="196">
        <f>IF(N835="zákl. přenesená",J835,0)</f>
        <v>0</v>
      </c>
      <c r="BH835" s="196">
        <f>IF(N835="sníž. přenesená",J835,0)</f>
        <v>0</v>
      </c>
      <c r="BI835" s="196">
        <f>IF(N835="nulová",J835,0)</f>
        <v>0</v>
      </c>
      <c r="BJ835" s="16" t="s">
        <v>14</v>
      </c>
      <c r="BK835" s="196">
        <f>ROUND(I835*H835,2)</f>
        <v>0</v>
      </c>
      <c r="BL835" s="16" t="s">
        <v>129</v>
      </c>
      <c r="BM835" s="195" t="s">
        <v>2146</v>
      </c>
    </row>
    <row r="836" s="2" customFormat="1" ht="37.8" customHeight="1">
      <c r="A836" s="37"/>
      <c r="B836" s="38"/>
      <c r="C836" s="184" t="s">
        <v>2147</v>
      </c>
      <c r="D836" s="184" t="s">
        <v>124</v>
      </c>
      <c r="E836" s="185" t="s">
        <v>2148</v>
      </c>
      <c r="F836" s="186" t="s">
        <v>2149</v>
      </c>
      <c r="G836" s="187" t="s">
        <v>416</v>
      </c>
      <c r="H836" s="188">
        <v>4</v>
      </c>
      <c r="I836" s="189"/>
      <c r="J836" s="190">
        <f>ROUND(I836*H836,2)</f>
        <v>0</v>
      </c>
      <c r="K836" s="186" t="s">
        <v>128</v>
      </c>
      <c r="L836" s="43"/>
      <c r="M836" s="191" t="s">
        <v>19</v>
      </c>
      <c r="N836" s="192" t="s">
        <v>42</v>
      </c>
      <c r="O836" s="83"/>
      <c r="P836" s="193">
        <f>O836*H836</f>
        <v>0</v>
      </c>
      <c r="Q836" s="193">
        <v>0</v>
      </c>
      <c r="R836" s="193">
        <f>Q836*H836</f>
        <v>0</v>
      </c>
      <c r="S836" s="193">
        <v>0</v>
      </c>
      <c r="T836" s="194">
        <f>S836*H836</f>
        <v>0</v>
      </c>
      <c r="U836" s="37"/>
      <c r="V836" s="37"/>
      <c r="W836" s="37"/>
      <c r="X836" s="37"/>
      <c r="Y836" s="37"/>
      <c r="Z836" s="37"/>
      <c r="AA836" s="37"/>
      <c r="AB836" s="37"/>
      <c r="AC836" s="37"/>
      <c r="AD836" s="37"/>
      <c r="AE836" s="37"/>
      <c r="AR836" s="195" t="s">
        <v>129</v>
      </c>
      <c r="AT836" s="195" t="s">
        <v>124</v>
      </c>
      <c r="AU836" s="195" t="s">
        <v>71</v>
      </c>
      <c r="AY836" s="16" t="s">
        <v>130</v>
      </c>
      <c r="BE836" s="196">
        <f>IF(N836="základní",J836,0)</f>
        <v>0</v>
      </c>
      <c r="BF836" s="196">
        <f>IF(N836="snížená",J836,0)</f>
        <v>0</v>
      </c>
      <c r="BG836" s="196">
        <f>IF(N836="zákl. přenesená",J836,0)</f>
        <v>0</v>
      </c>
      <c r="BH836" s="196">
        <f>IF(N836="sníž. přenesená",J836,0)</f>
        <v>0</v>
      </c>
      <c r="BI836" s="196">
        <f>IF(N836="nulová",J836,0)</f>
        <v>0</v>
      </c>
      <c r="BJ836" s="16" t="s">
        <v>14</v>
      </c>
      <c r="BK836" s="196">
        <f>ROUND(I836*H836,2)</f>
        <v>0</v>
      </c>
      <c r="BL836" s="16" t="s">
        <v>129</v>
      </c>
      <c r="BM836" s="195" t="s">
        <v>2150</v>
      </c>
    </row>
    <row r="837" s="2" customFormat="1" ht="44.25" customHeight="1">
      <c r="A837" s="37"/>
      <c r="B837" s="38"/>
      <c r="C837" s="184" t="s">
        <v>2151</v>
      </c>
      <c r="D837" s="184" t="s">
        <v>124</v>
      </c>
      <c r="E837" s="185" t="s">
        <v>2152</v>
      </c>
      <c r="F837" s="186" t="s">
        <v>2153</v>
      </c>
      <c r="G837" s="187" t="s">
        <v>416</v>
      </c>
      <c r="H837" s="188">
        <v>4</v>
      </c>
      <c r="I837" s="189"/>
      <c r="J837" s="190">
        <f>ROUND(I837*H837,2)</f>
        <v>0</v>
      </c>
      <c r="K837" s="186" t="s">
        <v>128</v>
      </c>
      <c r="L837" s="43"/>
      <c r="M837" s="191" t="s">
        <v>19</v>
      </c>
      <c r="N837" s="192" t="s">
        <v>42</v>
      </c>
      <c r="O837" s="83"/>
      <c r="P837" s="193">
        <f>O837*H837</f>
        <v>0</v>
      </c>
      <c r="Q837" s="193">
        <v>0</v>
      </c>
      <c r="R837" s="193">
        <f>Q837*H837</f>
        <v>0</v>
      </c>
      <c r="S837" s="193">
        <v>0</v>
      </c>
      <c r="T837" s="194">
        <f>S837*H837</f>
        <v>0</v>
      </c>
      <c r="U837" s="37"/>
      <c r="V837" s="37"/>
      <c r="W837" s="37"/>
      <c r="X837" s="37"/>
      <c r="Y837" s="37"/>
      <c r="Z837" s="37"/>
      <c r="AA837" s="37"/>
      <c r="AB837" s="37"/>
      <c r="AC837" s="37"/>
      <c r="AD837" s="37"/>
      <c r="AE837" s="37"/>
      <c r="AR837" s="195" t="s">
        <v>129</v>
      </c>
      <c r="AT837" s="195" t="s">
        <v>124</v>
      </c>
      <c r="AU837" s="195" t="s">
        <v>71</v>
      </c>
      <c r="AY837" s="16" t="s">
        <v>130</v>
      </c>
      <c r="BE837" s="196">
        <f>IF(N837="základní",J837,0)</f>
        <v>0</v>
      </c>
      <c r="BF837" s="196">
        <f>IF(N837="snížená",J837,0)</f>
        <v>0</v>
      </c>
      <c r="BG837" s="196">
        <f>IF(N837="zákl. přenesená",J837,0)</f>
        <v>0</v>
      </c>
      <c r="BH837" s="196">
        <f>IF(N837="sníž. přenesená",J837,0)</f>
        <v>0</v>
      </c>
      <c r="BI837" s="196">
        <f>IF(N837="nulová",J837,0)</f>
        <v>0</v>
      </c>
      <c r="BJ837" s="16" t="s">
        <v>14</v>
      </c>
      <c r="BK837" s="196">
        <f>ROUND(I837*H837,2)</f>
        <v>0</v>
      </c>
      <c r="BL837" s="16" t="s">
        <v>129</v>
      </c>
      <c r="BM837" s="195" t="s">
        <v>2154</v>
      </c>
    </row>
    <row r="838" s="2" customFormat="1" ht="37.8" customHeight="1">
      <c r="A838" s="37"/>
      <c r="B838" s="38"/>
      <c r="C838" s="184" t="s">
        <v>2155</v>
      </c>
      <c r="D838" s="184" t="s">
        <v>124</v>
      </c>
      <c r="E838" s="185" t="s">
        <v>2156</v>
      </c>
      <c r="F838" s="186" t="s">
        <v>2157</v>
      </c>
      <c r="G838" s="187" t="s">
        <v>172</v>
      </c>
      <c r="H838" s="188">
        <v>20</v>
      </c>
      <c r="I838" s="189"/>
      <c r="J838" s="190">
        <f>ROUND(I838*H838,2)</f>
        <v>0</v>
      </c>
      <c r="K838" s="186" t="s">
        <v>128</v>
      </c>
      <c r="L838" s="43"/>
      <c r="M838" s="191" t="s">
        <v>19</v>
      </c>
      <c r="N838" s="192" t="s">
        <v>42</v>
      </c>
      <c r="O838" s="83"/>
      <c r="P838" s="193">
        <f>O838*H838</f>
        <v>0</v>
      </c>
      <c r="Q838" s="193">
        <v>0</v>
      </c>
      <c r="R838" s="193">
        <f>Q838*H838</f>
        <v>0</v>
      </c>
      <c r="S838" s="193">
        <v>0</v>
      </c>
      <c r="T838" s="194">
        <f>S838*H838</f>
        <v>0</v>
      </c>
      <c r="U838" s="37"/>
      <c r="V838" s="37"/>
      <c r="W838" s="37"/>
      <c r="X838" s="37"/>
      <c r="Y838" s="37"/>
      <c r="Z838" s="37"/>
      <c r="AA838" s="37"/>
      <c r="AB838" s="37"/>
      <c r="AC838" s="37"/>
      <c r="AD838" s="37"/>
      <c r="AE838" s="37"/>
      <c r="AR838" s="195" t="s">
        <v>129</v>
      </c>
      <c r="AT838" s="195" t="s">
        <v>124</v>
      </c>
      <c r="AU838" s="195" t="s">
        <v>71</v>
      </c>
      <c r="AY838" s="16" t="s">
        <v>130</v>
      </c>
      <c r="BE838" s="196">
        <f>IF(N838="základní",J838,0)</f>
        <v>0</v>
      </c>
      <c r="BF838" s="196">
        <f>IF(N838="snížená",J838,0)</f>
        <v>0</v>
      </c>
      <c r="BG838" s="196">
        <f>IF(N838="zákl. přenesená",J838,0)</f>
        <v>0</v>
      </c>
      <c r="BH838" s="196">
        <f>IF(N838="sníž. přenesená",J838,0)</f>
        <v>0</v>
      </c>
      <c r="BI838" s="196">
        <f>IF(N838="nulová",J838,0)</f>
        <v>0</v>
      </c>
      <c r="BJ838" s="16" t="s">
        <v>14</v>
      </c>
      <c r="BK838" s="196">
        <f>ROUND(I838*H838,2)</f>
        <v>0</v>
      </c>
      <c r="BL838" s="16" t="s">
        <v>129</v>
      </c>
      <c r="BM838" s="195" t="s">
        <v>2158</v>
      </c>
    </row>
    <row r="839" s="2" customFormat="1" ht="37.8" customHeight="1">
      <c r="A839" s="37"/>
      <c r="B839" s="38"/>
      <c r="C839" s="184" t="s">
        <v>2159</v>
      </c>
      <c r="D839" s="184" t="s">
        <v>124</v>
      </c>
      <c r="E839" s="185" t="s">
        <v>2160</v>
      </c>
      <c r="F839" s="186" t="s">
        <v>2161</v>
      </c>
      <c r="G839" s="187" t="s">
        <v>172</v>
      </c>
      <c r="H839" s="188">
        <v>20</v>
      </c>
      <c r="I839" s="189"/>
      <c r="J839" s="190">
        <f>ROUND(I839*H839,2)</f>
        <v>0</v>
      </c>
      <c r="K839" s="186" t="s">
        <v>128</v>
      </c>
      <c r="L839" s="43"/>
      <c r="M839" s="191" t="s">
        <v>19</v>
      </c>
      <c r="N839" s="192" t="s">
        <v>42</v>
      </c>
      <c r="O839" s="83"/>
      <c r="P839" s="193">
        <f>O839*H839</f>
        <v>0</v>
      </c>
      <c r="Q839" s="193">
        <v>0</v>
      </c>
      <c r="R839" s="193">
        <f>Q839*H839</f>
        <v>0</v>
      </c>
      <c r="S839" s="193">
        <v>0</v>
      </c>
      <c r="T839" s="194">
        <f>S839*H839</f>
        <v>0</v>
      </c>
      <c r="U839" s="37"/>
      <c r="V839" s="37"/>
      <c r="W839" s="37"/>
      <c r="X839" s="37"/>
      <c r="Y839" s="37"/>
      <c r="Z839" s="37"/>
      <c r="AA839" s="37"/>
      <c r="AB839" s="37"/>
      <c r="AC839" s="37"/>
      <c r="AD839" s="37"/>
      <c r="AE839" s="37"/>
      <c r="AR839" s="195" t="s">
        <v>129</v>
      </c>
      <c r="AT839" s="195" t="s">
        <v>124</v>
      </c>
      <c r="AU839" s="195" t="s">
        <v>71</v>
      </c>
      <c r="AY839" s="16" t="s">
        <v>130</v>
      </c>
      <c r="BE839" s="196">
        <f>IF(N839="základní",J839,0)</f>
        <v>0</v>
      </c>
      <c r="BF839" s="196">
        <f>IF(N839="snížená",J839,0)</f>
        <v>0</v>
      </c>
      <c r="BG839" s="196">
        <f>IF(N839="zákl. přenesená",J839,0)</f>
        <v>0</v>
      </c>
      <c r="BH839" s="196">
        <f>IF(N839="sníž. přenesená",J839,0)</f>
        <v>0</v>
      </c>
      <c r="BI839" s="196">
        <f>IF(N839="nulová",J839,0)</f>
        <v>0</v>
      </c>
      <c r="BJ839" s="16" t="s">
        <v>14</v>
      </c>
      <c r="BK839" s="196">
        <f>ROUND(I839*H839,2)</f>
        <v>0</v>
      </c>
      <c r="BL839" s="16" t="s">
        <v>129</v>
      </c>
      <c r="BM839" s="195" t="s">
        <v>2162</v>
      </c>
    </row>
    <row r="840" s="2" customFormat="1" ht="37.8" customHeight="1">
      <c r="A840" s="37"/>
      <c r="B840" s="38"/>
      <c r="C840" s="184" t="s">
        <v>2163</v>
      </c>
      <c r="D840" s="184" t="s">
        <v>124</v>
      </c>
      <c r="E840" s="185" t="s">
        <v>2164</v>
      </c>
      <c r="F840" s="186" t="s">
        <v>2165</v>
      </c>
      <c r="G840" s="187" t="s">
        <v>172</v>
      </c>
      <c r="H840" s="188">
        <v>20</v>
      </c>
      <c r="I840" s="189"/>
      <c r="J840" s="190">
        <f>ROUND(I840*H840,2)</f>
        <v>0</v>
      </c>
      <c r="K840" s="186" t="s">
        <v>128</v>
      </c>
      <c r="L840" s="43"/>
      <c r="M840" s="191" t="s">
        <v>19</v>
      </c>
      <c r="N840" s="192" t="s">
        <v>42</v>
      </c>
      <c r="O840" s="83"/>
      <c r="P840" s="193">
        <f>O840*H840</f>
        <v>0</v>
      </c>
      <c r="Q840" s="193">
        <v>0</v>
      </c>
      <c r="R840" s="193">
        <f>Q840*H840</f>
        <v>0</v>
      </c>
      <c r="S840" s="193">
        <v>0</v>
      </c>
      <c r="T840" s="194">
        <f>S840*H840</f>
        <v>0</v>
      </c>
      <c r="U840" s="37"/>
      <c r="V840" s="37"/>
      <c r="W840" s="37"/>
      <c r="X840" s="37"/>
      <c r="Y840" s="37"/>
      <c r="Z840" s="37"/>
      <c r="AA840" s="37"/>
      <c r="AB840" s="37"/>
      <c r="AC840" s="37"/>
      <c r="AD840" s="37"/>
      <c r="AE840" s="37"/>
      <c r="AR840" s="195" t="s">
        <v>129</v>
      </c>
      <c r="AT840" s="195" t="s">
        <v>124</v>
      </c>
      <c r="AU840" s="195" t="s">
        <v>71</v>
      </c>
      <c r="AY840" s="16" t="s">
        <v>130</v>
      </c>
      <c r="BE840" s="196">
        <f>IF(N840="základní",J840,0)</f>
        <v>0</v>
      </c>
      <c r="BF840" s="196">
        <f>IF(N840="snížená",J840,0)</f>
        <v>0</v>
      </c>
      <c r="BG840" s="196">
        <f>IF(N840="zákl. přenesená",J840,0)</f>
        <v>0</v>
      </c>
      <c r="BH840" s="196">
        <f>IF(N840="sníž. přenesená",J840,0)</f>
        <v>0</v>
      </c>
      <c r="BI840" s="196">
        <f>IF(N840="nulová",J840,0)</f>
        <v>0</v>
      </c>
      <c r="BJ840" s="16" t="s">
        <v>14</v>
      </c>
      <c r="BK840" s="196">
        <f>ROUND(I840*H840,2)</f>
        <v>0</v>
      </c>
      <c r="BL840" s="16" t="s">
        <v>129</v>
      </c>
      <c r="BM840" s="195" t="s">
        <v>2166</v>
      </c>
    </row>
    <row r="841" s="2" customFormat="1" ht="55.5" customHeight="1">
      <c r="A841" s="37"/>
      <c r="B841" s="38"/>
      <c r="C841" s="184" t="s">
        <v>2167</v>
      </c>
      <c r="D841" s="184" t="s">
        <v>124</v>
      </c>
      <c r="E841" s="185" t="s">
        <v>2168</v>
      </c>
      <c r="F841" s="186" t="s">
        <v>2169</v>
      </c>
      <c r="G841" s="187" t="s">
        <v>416</v>
      </c>
      <c r="H841" s="188">
        <v>20</v>
      </c>
      <c r="I841" s="189"/>
      <c r="J841" s="190">
        <f>ROUND(I841*H841,2)</f>
        <v>0</v>
      </c>
      <c r="K841" s="186" t="s">
        <v>128</v>
      </c>
      <c r="L841" s="43"/>
      <c r="M841" s="191" t="s">
        <v>19</v>
      </c>
      <c r="N841" s="192" t="s">
        <v>42</v>
      </c>
      <c r="O841" s="83"/>
      <c r="P841" s="193">
        <f>O841*H841</f>
        <v>0</v>
      </c>
      <c r="Q841" s="193">
        <v>0</v>
      </c>
      <c r="R841" s="193">
        <f>Q841*H841</f>
        <v>0</v>
      </c>
      <c r="S841" s="193">
        <v>0</v>
      </c>
      <c r="T841" s="194">
        <f>S841*H841</f>
        <v>0</v>
      </c>
      <c r="U841" s="37"/>
      <c r="V841" s="37"/>
      <c r="W841" s="37"/>
      <c r="X841" s="37"/>
      <c r="Y841" s="37"/>
      <c r="Z841" s="37"/>
      <c r="AA841" s="37"/>
      <c r="AB841" s="37"/>
      <c r="AC841" s="37"/>
      <c r="AD841" s="37"/>
      <c r="AE841" s="37"/>
      <c r="AR841" s="195" t="s">
        <v>129</v>
      </c>
      <c r="AT841" s="195" t="s">
        <v>124</v>
      </c>
      <c r="AU841" s="195" t="s">
        <v>71</v>
      </c>
      <c r="AY841" s="16" t="s">
        <v>130</v>
      </c>
      <c r="BE841" s="196">
        <f>IF(N841="základní",J841,0)</f>
        <v>0</v>
      </c>
      <c r="BF841" s="196">
        <f>IF(N841="snížená",J841,0)</f>
        <v>0</v>
      </c>
      <c r="BG841" s="196">
        <f>IF(N841="zákl. přenesená",J841,0)</f>
        <v>0</v>
      </c>
      <c r="BH841" s="196">
        <f>IF(N841="sníž. přenesená",J841,0)</f>
        <v>0</v>
      </c>
      <c r="BI841" s="196">
        <f>IF(N841="nulová",J841,0)</f>
        <v>0</v>
      </c>
      <c r="BJ841" s="16" t="s">
        <v>14</v>
      </c>
      <c r="BK841" s="196">
        <f>ROUND(I841*H841,2)</f>
        <v>0</v>
      </c>
      <c r="BL841" s="16" t="s">
        <v>129</v>
      </c>
      <c r="BM841" s="195" t="s">
        <v>2170</v>
      </c>
    </row>
    <row r="842" s="2" customFormat="1" ht="55.5" customHeight="1">
      <c r="A842" s="37"/>
      <c r="B842" s="38"/>
      <c r="C842" s="184" t="s">
        <v>2171</v>
      </c>
      <c r="D842" s="184" t="s">
        <v>124</v>
      </c>
      <c r="E842" s="185" t="s">
        <v>2172</v>
      </c>
      <c r="F842" s="186" t="s">
        <v>2173</v>
      </c>
      <c r="G842" s="187" t="s">
        <v>416</v>
      </c>
      <c r="H842" s="188">
        <v>20</v>
      </c>
      <c r="I842" s="189"/>
      <c r="J842" s="190">
        <f>ROUND(I842*H842,2)</f>
        <v>0</v>
      </c>
      <c r="K842" s="186" t="s">
        <v>128</v>
      </c>
      <c r="L842" s="43"/>
      <c r="M842" s="191" t="s">
        <v>19</v>
      </c>
      <c r="N842" s="192" t="s">
        <v>42</v>
      </c>
      <c r="O842" s="83"/>
      <c r="P842" s="193">
        <f>O842*H842</f>
        <v>0</v>
      </c>
      <c r="Q842" s="193">
        <v>0</v>
      </c>
      <c r="R842" s="193">
        <f>Q842*H842</f>
        <v>0</v>
      </c>
      <c r="S842" s="193">
        <v>0</v>
      </c>
      <c r="T842" s="194">
        <f>S842*H842</f>
        <v>0</v>
      </c>
      <c r="U842" s="37"/>
      <c r="V842" s="37"/>
      <c r="W842" s="37"/>
      <c r="X842" s="37"/>
      <c r="Y842" s="37"/>
      <c r="Z842" s="37"/>
      <c r="AA842" s="37"/>
      <c r="AB842" s="37"/>
      <c r="AC842" s="37"/>
      <c r="AD842" s="37"/>
      <c r="AE842" s="37"/>
      <c r="AR842" s="195" t="s">
        <v>129</v>
      </c>
      <c r="AT842" s="195" t="s">
        <v>124</v>
      </c>
      <c r="AU842" s="195" t="s">
        <v>71</v>
      </c>
      <c r="AY842" s="16" t="s">
        <v>130</v>
      </c>
      <c r="BE842" s="196">
        <f>IF(N842="základní",J842,0)</f>
        <v>0</v>
      </c>
      <c r="BF842" s="196">
        <f>IF(N842="snížená",J842,0)</f>
        <v>0</v>
      </c>
      <c r="BG842" s="196">
        <f>IF(N842="zákl. přenesená",J842,0)</f>
        <v>0</v>
      </c>
      <c r="BH842" s="196">
        <f>IF(N842="sníž. přenesená",J842,0)</f>
        <v>0</v>
      </c>
      <c r="BI842" s="196">
        <f>IF(N842="nulová",J842,0)</f>
        <v>0</v>
      </c>
      <c r="BJ842" s="16" t="s">
        <v>14</v>
      </c>
      <c r="BK842" s="196">
        <f>ROUND(I842*H842,2)</f>
        <v>0</v>
      </c>
      <c r="BL842" s="16" t="s">
        <v>129</v>
      </c>
      <c r="BM842" s="195" t="s">
        <v>2174</v>
      </c>
    </row>
    <row r="843" s="2" customFormat="1" ht="49.05" customHeight="1">
      <c r="A843" s="37"/>
      <c r="B843" s="38"/>
      <c r="C843" s="184" t="s">
        <v>2175</v>
      </c>
      <c r="D843" s="184" t="s">
        <v>124</v>
      </c>
      <c r="E843" s="185" t="s">
        <v>2176</v>
      </c>
      <c r="F843" s="186" t="s">
        <v>2177</v>
      </c>
      <c r="G843" s="187" t="s">
        <v>416</v>
      </c>
      <c r="H843" s="188">
        <v>20</v>
      </c>
      <c r="I843" s="189"/>
      <c r="J843" s="190">
        <f>ROUND(I843*H843,2)</f>
        <v>0</v>
      </c>
      <c r="K843" s="186" t="s">
        <v>128</v>
      </c>
      <c r="L843" s="43"/>
      <c r="M843" s="191" t="s">
        <v>19</v>
      </c>
      <c r="N843" s="192" t="s">
        <v>42</v>
      </c>
      <c r="O843" s="83"/>
      <c r="P843" s="193">
        <f>O843*H843</f>
        <v>0</v>
      </c>
      <c r="Q843" s="193">
        <v>0</v>
      </c>
      <c r="R843" s="193">
        <f>Q843*H843</f>
        <v>0</v>
      </c>
      <c r="S843" s="193">
        <v>0</v>
      </c>
      <c r="T843" s="194">
        <f>S843*H843</f>
        <v>0</v>
      </c>
      <c r="U843" s="37"/>
      <c r="V843" s="37"/>
      <c r="W843" s="37"/>
      <c r="X843" s="37"/>
      <c r="Y843" s="37"/>
      <c r="Z843" s="37"/>
      <c r="AA843" s="37"/>
      <c r="AB843" s="37"/>
      <c r="AC843" s="37"/>
      <c r="AD843" s="37"/>
      <c r="AE843" s="37"/>
      <c r="AR843" s="195" t="s">
        <v>129</v>
      </c>
      <c r="AT843" s="195" t="s">
        <v>124</v>
      </c>
      <c r="AU843" s="195" t="s">
        <v>71</v>
      </c>
      <c r="AY843" s="16" t="s">
        <v>130</v>
      </c>
      <c r="BE843" s="196">
        <f>IF(N843="základní",J843,0)</f>
        <v>0</v>
      </c>
      <c r="BF843" s="196">
        <f>IF(N843="snížená",J843,0)</f>
        <v>0</v>
      </c>
      <c r="BG843" s="196">
        <f>IF(N843="zákl. přenesená",J843,0)</f>
        <v>0</v>
      </c>
      <c r="BH843" s="196">
        <f>IF(N843="sníž. přenesená",J843,0)</f>
        <v>0</v>
      </c>
      <c r="BI843" s="196">
        <f>IF(N843="nulová",J843,0)</f>
        <v>0</v>
      </c>
      <c r="BJ843" s="16" t="s">
        <v>14</v>
      </c>
      <c r="BK843" s="196">
        <f>ROUND(I843*H843,2)</f>
        <v>0</v>
      </c>
      <c r="BL843" s="16" t="s">
        <v>129</v>
      </c>
      <c r="BM843" s="195" t="s">
        <v>2178</v>
      </c>
    </row>
    <row r="844" s="2" customFormat="1" ht="49.05" customHeight="1">
      <c r="A844" s="37"/>
      <c r="B844" s="38"/>
      <c r="C844" s="184" t="s">
        <v>2179</v>
      </c>
      <c r="D844" s="184" t="s">
        <v>124</v>
      </c>
      <c r="E844" s="185" t="s">
        <v>2180</v>
      </c>
      <c r="F844" s="186" t="s">
        <v>2181</v>
      </c>
      <c r="G844" s="187" t="s">
        <v>416</v>
      </c>
      <c r="H844" s="188">
        <v>20</v>
      </c>
      <c r="I844" s="189"/>
      <c r="J844" s="190">
        <f>ROUND(I844*H844,2)</f>
        <v>0</v>
      </c>
      <c r="K844" s="186" t="s">
        <v>128</v>
      </c>
      <c r="L844" s="43"/>
      <c r="M844" s="191" t="s">
        <v>19</v>
      </c>
      <c r="N844" s="192" t="s">
        <v>42</v>
      </c>
      <c r="O844" s="83"/>
      <c r="P844" s="193">
        <f>O844*H844</f>
        <v>0</v>
      </c>
      <c r="Q844" s="193">
        <v>0</v>
      </c>
      <c r="R844" s="193">
        <f>Q844*H844</f>
        <v>0</v>
      </c>
      <c r="S844" s="193">
        <v>0</v>
      </c>
      <c r="T844" s="194">
        <f>S844*H844</f>
        <v>0</v>
      </c>
      <c r="U844" s="37"/>
      <c r="V844" s="37"/>
      <c r="W844" s="37"/>
      <c r="X844" s="37"/>
      <c r="Y844" s="37"/>
      <c r="Z844" s="37"/>
      <c r="AA844" s="37"/>
      <c r="AB844" s="37"/>
      <c r="AC844" s="37"/>
      <c r="AD844" s="37"/>
      <c r="AE844" s="37"/>
      <c r="AR844" s="195" t="s">
        <v>129</v>
      </c>
      <c r="AT844" s="195" t="s">
        <v>124</v>
      </c>
      <c r="AU844" s="195" t="s">
        <v>71</v>
      </c>
      <c r="AY844" s="16" t="s">
        <v>130</v>
      </c>
      <c r="BE844" s="196">
        <f>IF(N844="základní",J844,0)</f>
        <v>0</v>
      </c>
      <c r="BF844" s="196">
        <f>IF(N844="snížená",J844,0)</f>
        <v>0</v>
      </c>
      <c r="BG844" s="196">
        <f>IF(N844="zákl. přenesená",J844,0)</f>
        <v>0</v>
      </c>
      <c r="BH844" s="196">
        <f>IF(N844="sníž. přenesená",J844,0)</f>
        <v>0</v>
      </c>
      <c r="BI844" s="196">
        <f>IF(N844="nulová",J844,0)</f>
        <v>0</v>
      </c>
      <c r="BJ844" s="16" t="s">
        <v>14</v>
      </c>
      <c r="BK844" s="196">
        <f>ROUND(I844*H844,2)</f>
        <v>0</v>
      </c>
      <c r="BL844" s="16" t="s">
        <v>129</v>
      </c>
      <c r="BM844" s="195" t="s">
        <v>2182</v>
      </c>
    </row>
    <row r="845" s="2" customFormat="1" ht="37.8" customHeight="1">
      <c r="A845" s="37"/>
      <c r="B845" s="38"/>
      <c r="C845" s="184" t="s">
        <v>2183</v>
      </c>
      <c r="D845" s="184" t="s">
        <v>124</v>
      </c>
      <c r="E845" s="185" t="s">
        <v>2184</v>
      </c>
      <c r="F845" s="186" t="s">
        <v>2185</v>
      </c>
      <c r="G845" s="187" t="s">
        <v>416</v>
      </c>
      <c r="H845" s="188">
        <v>100</v>
      </c>
      <c r="I845" s="189"/>
      <c r="J845" s="190">
        <f>ROUND(I845*H845,2)</f>
        <v>0</v>
      </c>
      <c r="K845" s="186" t="s">
        <v>128</v>
      </c>
      <c r="L845" s="43"/>
      <c r="M845" s="191" t="s">
        <v>19</v>
      </c>
      <c r="N845" s="192" t="s">
        <v>42</v>
      </c>
      <c r="O845" s="83"/>
      <c r="P845" s="193">
        <f>O845*H845</f>
        <v>0</v>
      </c>
      <c r="Q845" s="193">
        <v>0</v>
      </c>
      <c r="R845" s="193">
        <f>Q845*H845</f>
        <v>0</v>
      </c>
      <c r="S845" s="193">
        <v>0</v>
      </c>
      <c r="T845" s="194">
        <f>S845*H845</f>
        <v>0</v>
      </c>
      <c r="U845" s="37"/>
      <c r="V845" s="37"/>
      <c r="W845" s="37"/>
      <c r="X845" s="37"/>
      <c r="Y845" s="37"/>
      <c r="Z845" s="37"/>
      <c r="AA845" s="37"/>
      <c r="AB845" s="37"/>
      <c r="AC845" s="37"/>
      <c r="AD845" s="37"/>
      <c r="AE845" s="37"/>
      <c r="AR845" s="195" t="s">
        <v>129</v>
      </c>
      <c r="AT845" s="195" t="s">
        <v>124</v>
      </c>
      <c r="AU845" s="195" t="s">
        <v>71</v>
      </c>
      <c r="AY845" s="16" t="s">
        <v>130</v>
      </c>
      <c r="BE845" s="196">
        <f>IF(N845="základní",J845,0)</f>
        <v>0</v>
      </c>
      <c r="BF845" s="196">
        <f>IF(N845="snížená",J845,0)</f>
        <v>0</v>
      </c>
      <c r="BG845" s="196">
        <f>IF(N845="zákl. přenesená",J845,0)</f>
        <v>0</v>
      </c>
      <c r="BH845" s="196">
        <f>IF(N845="sníž. přenesená",J845,0)</f>
        <v>0</v>
      </c>
      <c r="BI845" s="196">
        <f>IF(N845="nulová",J845,0)</f>
        <v>0</v>
      </c>
      <c r="BJ845" s="16" t="s">
        <v>14</v>
      </c>
      <c r="BK845" s="196">
        <f>ROUND(I845*H845,2)</f>
        <v>0</v>
      </c>
      <c r="BL845" s="16" t="s">
        <v>129</v>
      </c>
      <c r="BM845" s="195" t="s">
        <v>2186</v>
      </c>
    </row>
    <row r="846" s="2" customFormat="1" ht="37.8" customHeight="1">
      <c r="A846" s="37"/>
      <c r="B846" s="38"/>
      <c r="C846" s="184" t="s">
        <v>2187</v>
      </c>
      <c r="D846" s="184" t="s">
        <v>124</v>
      </c>
      <c r="E846" s="185" t="s">
        <v>2188</v>
      </c>
      <c r="F846" s="186" t="s">
        <v>2189</v>
      </c>
      <c r="G846" s="187" t="s">
        <v>134</v>
      </c>
      <c r="H846" s="188">
        <v>4</v>
      </c>
      <c r="I846" s="189"/>
      <c r="J846" s="190">
        <f>ROUND(I846*H846,2)</f>
        <v>0</v>
      </c>
      <c r="K846" s="186" t="s">
        <v>128</v>
      </c>
      <c r="L846" s="43"/>
      <c r="M846" s="191" t="s">
        <v>19</v>
      </c>
      <c r="N846" s="192" t="s">
        <v>42</v>
      </c>
      <c r="O846" s="83"/>
      <c r="P846" s="193">
        <f>O846*H846</f>
        <v>0</v>
      </c>
      <c r="Q846" s="193">
        <v>0</v>
      </c>
      <c r="R846" s="193">
        <f>Q846*H846</f>
        <v>0</v>
      </c>
      <c r="S846" s="193">
        <v>0</v>
      </c>
      <c r="T846" s="194">
        <f>S846*H846</f>
        <v>0</v>
      </c>
      <c r="U846" s="37"/>
      <c r="V846" s="37"/>
      <c r="W846" s="37"/>
      <c r="X846" s="37"/>
      <c r="Y846" s="37"/>
      <c r="Z846" s="37"/>
      <c r="AA846" s="37"/>
      <c r="AB846" s="37"/>
      <c r="AC846" s="37"/>
      <c r="AD846" s="37"/>
      <c r="AE846" s="37"/>
      <c r="AR846" s="195" t="s">
        <v>129</v>
      </c>
      <c r="AT846" s="195" t="s">
        <v>124</v>
      </c>
      <c r="AU846" s="195" t="s">
        <v>71</v>
      </c>
      <c r="AY846" s="16" t="s">
        <v>130</v>
      </c>
      <c r="BE846" s="196">
        <f>IF(N846="základní",J846,0)</f>
        <v>0</v>
      </c>
      <c r="BF846" s="196">
        <f>IF(N846="snížená",J846,0)</f>
        <v>0</v>
      </c>
      <c r="BG846" s="196">
        <f>IF(N846="zákl. přenesená",J846,0)</f>
        <v>0</v>
      </c>
      <c r="BH846" s="196">
        <f>IF(N846="sníž. přenesená",J846,0)</f>
        <v>0</v>
      </c>
      <c r="BI846" s="196">
        <f>IF(N846="nulová",J846,0)</f>
        <v>0</v>
      </c>
      <c r="BJ846" s="16" t="s">
        <v>14</v>
      </c>
      <c r="BK846" s="196">
        <f>ROUND(I846*H846,2)</f>
        <v>0</v>
      </c>
      <c r="BL846" s="16" t="s">
        <v>129</v>
      </c>
      <c r="BM846" s="195" t="s">
        <v>2190</v>
      </c>
    </row>
    <row r="847" s="2" customFormat="1" ht="37.8" customHeight="1">
      <c r="A847" s="37"/>
      <c r="B847" s="38"/>
      <c r="C847" s="184" t="s">
        <v>2191</v>
      </c>
      <c r="D847" s="184" t="s">
        <v>124</v>
      </c>
      <c r="E847" s="185" t="s">
        <v>2192</v>
      </c>
      <c r="F847" s="186" t="s">
        <v>2193</v>
      </c>
      <c r="G847" s="187" t="s">
        <v>416</v>
      </c>
      <c r="H847" s="188">
        <v>100</v>
      </c>
      <c r="I847" s="189"/>
      <c r="J847" s="190">
        <f>ROUND(I847*H847,2)</f>
        <v>0</v>
      </c>
      <c r="K847" s="186" t="s">
        <v>128</v>
      </c>
      <c r="L847" s="43"/>
      <c r="M847" s="191" t="s">
        <v>19</v>
      </c>
      <c r="N847" s="192" t="s">
        <v>42</v>
      </c>
      <c r="O847" s="83"/>
      <c r="P847" s="193">
        <f>O847*H847</f>
        <v>0</v>
      </c>
      <c r="Q847" s="193">
        <v>0</v>
      </c>
      <c r="R847" s="193">
        <f>Q847*H847</f>
        <v>0</v>
      </c>
      <c r="S847" s="193">
        <v>0</v>
      </c>
      <c r="T847" s="194">
        <f>S847*H847</f>
        <v>0</v>
      </c>
      <c r="U847" s="37"/>
      <c r="V847" s="37"/>
      <c r="W847" s="37"/>
      <c r="X847" s="37"/>
      <c r="Y847" s="37"/>
      <c r="Z847" s="37"/>
      <c r="AA847" s="37"/>
      <c r="AB847" s="37"/>
      <c r="AC847" s="37"/>
      <c r="AD847" s="37"/>
      <c r="AE847" s="37"/>
      <c r="AR847" s="195" t="s">
        <v>129</v>
      </c>
      <c r="AT847" s="195" t="s">
        <v>124</v>
      </c>
      <c r="AU847" s="195" t="s">
        <v>71</v>
      </c>
      <c r="AY847" s="16" t="s">
        <v>130</v>
      </c>
      <c r="BE847" s="196">
        <f>IF(N847="základní",J847,0)</f>
        <v>0</v>
      </c>
      <c r="BF847" s="196">
        <f>IF(N847="snížená",J847,0)</f>
        <v>0</v>
      </c>
      <c r="BG847" s="196">
        <f>IF(N847="zákl. přenesená",J847,0)</f>
        <v>0</v>
      </c>
      <c r="BH847" s="196">
        <f>IF(N847="sníž. přenesená",J847,0)</f>
        <v>0</v>
      </c>
      <c r="BI847" s="196">
        <f>IF(N847="nulová",J847,0)</f>
        <v>0</v>
      </c>
      <c r="BJ847" s="16" t="s">
        <v>14</v>
      </c>
      <c r="BK847" s="196">
        <f>ROUND(I847*H847,2)</f>
        <v>0</v>
      </c>
      <c r="BL847" s="16" t="s">
        <v>129</v>
      </c>
      <c r="BM847" s="195" t="s">
        <v>2194</v>
      </c>
    </row>
    <row r="848" s="2" customFormat="1" ht="37.8" customHeight="1">
      <c r="A848" s="37"/>
      <c r="B848" s="38"/>
      <c r="C848" s="184" t="s">
        <v>2195</v>
      </c>
      <c r="D848" s="184" t="s">
        <v>124</v>
      </c>
      <c r="E848" s="185" t="s">
        <v>2196</v>
      </c>
      <c r="F848" s="186" t="s">
        <v>2197</v>
      </c>
      <c r="G848" s="187" t="s">
        <v>134</v>
      </c>
      <c r="H848" s="188">
        <v>4</v>
      </c>
      <c r="I848" s="189"/>
      <c r="J848" s="190">
        <f>ROUND(I848*H848,2)</f>
        <v>0</v>
      </c>
      <c r="K848" s="186" t="s">
        <v>128</v>
      </c>
      <c r="L848" s="43"/>
      <c r="M848" s="191" t="s">
        <v>19</v>
      </c>
      <c r="N848" s="192" t="s">
        <v>42</v>
      </c>
      <c r="O848" s="83"/>
      <c r="P848" s="193">
        <f>O848*H848</f>
        <v>0</v>
      </c>
      <c r="Q848" s="193">
        <v>0</v>
      </c>
      <c r="R848" s="193">
        <f>Q848*H848</f>
        <v>0</v>
      </c>
      <c r="S848" s="193">
        <v>0</v>
      </c>
      <c r="T848" s="194">
        <f>S848*H848</f>
        <v>0</v>
      </c>
      <c r="U848" s="37"/>
      <c r="V848" s="37"/>
      <c r="W848" s="37"/>
      <c r="X848" s="37"/>
      <c r="Y848" s="37"/>
      <c r="Z848" s="37"/>
      <c r="AA848" s="37"/>
      <c r="AB848" s="37"/>
      <c r="AC848" s="37"/>
      <c r="AD848" s="37"/>
      <c r="AE848" s="37"/>
      <c r="AR848" s="195" t="s">
        <v>129</v>
      </c>
      <c r="AT848" s="195" t="s">
        <v>124</v>
      </c>
      <c r="AU848" s="195" t="s">
        <v>71</v>
      </c>
      <c r="AY848" s="16" t="s">
        <v>130</v>
      </c>
      <c r="BE848" s="196">
        <f>IF(N848="základní",J848,0)</f>
        <v>0</v>
      </c>
      <c r="BF848" s="196">
        <f>IF(N848="snížená",J848,0)</f>
        <v>0</v>
      </c>
      <c r="BG848" s="196">
        <f>IF(N848="zákl. přenesená",J848,0)</f>
        <v>0</v>
      </c>
      <c r="BH848" s="196">
        <f>IF(N848="sníž. přenesená",J848,0)</f>
        <v>0</v>
      </c>
      <c r="BI848" s="196">
        <f>IF(N848="nulová",J848,0)</f>
        <v>0</v>
      </c>
      <c r="BJ848" s="16" t="s">
        <v>14</v>
      </c>
      <c r="BK848" s="196">
        <f>ROUND(I848*H848,2)</f>
        <v>0</v>
      </c>
      <c r="BL848" s="16" t="s">
        <v>129</v>
      </c>
      <c r="BM848" s="195" t="s">
        <v>2198</v>
      </c>
    </row>
    <row r="849" s="2" customFormat="1" ht="44.25" customHeight="1">
      <c r="A849" s="37"/>
      <c r="B849" s="38"/>
      <c r="C849" s="184" t="s">
        <v>2199</v>
      </c>
      <c r="D849" s="184" t="s">
        <v>124</v>
      </c>
      <c r="E849" s="185" t="s">
        <v>2200</v>
      </c>
      <c r="F849" s="186" t="s">
        <v>2201</v>
      </c>
      <c r="G849" s="187" t="s">
        <v>185</v>
      </c>
      <c r="H849" s="188">
        <v>6</v>
      </c>
      <c r="I849" s="189"/>
      <c r="J849" s="190">
        <f>ROUND(I849*H849,2)</f>
        <v>0</v>
      </c>
      <c r="K849" s="186" t="s">
        <v>128</v>
      </c>
      <c r="L849" s="43"/>
      <c r="M849" s="191" t="s">
        <v>19</v>
      </c>
      <c r="N849" s="192" t="s">
        <v>42</v>
      </c>
      <c r="O849" s="83"/>
      <c r="P849" s="193">
        <f>O849*H849</f>
        <v>0</v>
      </c>
      <c r="Q849" s="193">
        <v>0</v>
      </c>
      <c r="R849" s="193">
        <f>Q849*H849</f>
        <v>0</v>
      </c>
      <c r="S849" s="193">
        <v>0</v>
      </c>
      <c r="T849" s="194">
        <f>S849*H849</f>
        <v>0</v>
      </c>
      <c r="U849" s="37"/>
      <c r="V849" s="37"/>
      <c r="W849" s="37"/>
      <c r="X849" s="37"/>
      <c r="Y849" s="37"/>
      <c r="Z849" s="37"/>
      <c r="AA849" s="37"/>
      <c r="AB849" s="37"/>
      <c r="AC849" s="37"/>
      <c r="AD849" s="37"/>
      <c r="AE849" s="37"/>
      <c r="AR849" s="195" t="s">
        <v>129</v>
      </c>
      <c r="AT849" s="195" t="s">
        <v>124</v>
      </c>
      <c r="AU849" s="195" t="s">
        <v>71</v>
      </c>
      <c r="AY849" s="16" t="s">
        <v>130</v>
      </c>
      <c r="BE849" s="196">
        <f>IF(N849="základní",J849,0)</f>
        <v>0</v>
      </c>
      <c r="BF849" s="196">
        <f>IF(N849="snížená",J849,0)</f>
        <v>0</v>
      </c>
      <c r="BG849" s="196">
        <f>IF(N849="zákl. přenesená",J849,0)</f>
        <v>0</v>
      </c>
      <c r="BH849" s="196">
        <f>IF(N849="sníž. přenesená",J849,0)</f>
        <v>0</v>
      </c>
      <c r="BI849" s="196">
        <f>IF(N849="nulová",J849,0)</f>
        <v>0</v>
      </c>
      <c r="BJ849" s="16" t="s">
        <v>14</v>
      </c>
      <c r="BK849" s="196">
        <f>ROUND(I849*H849,2)</f>
        <v>0</v>
      </c>
      <c r="BL849" s="16" t="s">
        <v>129</v>
      </c>
      <c r="BM849" s="195" t="s">
        <v>2202</v>
      </c>
    </row>
    <row r="850" s="2" customFormat="1" ht="44.25" customHeight="1">
      <c r="A850" s="37"/>
      <c r="B850" s="38"/>
      <c r="C850" s="184" t="s">
        <v>2203</v>
      </c>
      <c r="D850" s="184" t="s">
        <v>124</v>
      </c>
      <c r="E850" s="185" t="s">
        <v>2204</v>
      </c>
      <c r="F850" s="186" t="s">
        <v>2205</v>
      </c>
      <c r="G850" s="187" t="s">
        <v>172</v>
      </c>
      <c r="H850" s="188">
        <v>6</v>
      </c>
      <c r="I850" s="189"/>
      <c r="J850" s="190">
        <f>ROUND(I850*H850,2)</f>
        <v>0</v>
      </c>
      <c r="K850" s="186" t="s">
        <v>128</v>
      </c>
      <c r="L850" s="43"/>
      <c r="M850" s="191" t="s">
        <v>19</v>
      </c>
      <c r="N850" s="192" t="s">
        <v>42</v>
      </c>
      <c r="O850" s="83"/>
      <c r="P850" s="193">
        <f>O850*H850</f>
        <v>0</v>
      </c>
      <c r="Q850" s="193">
        <v>0</v>
      </c>
      <c r="R850" s="193">
        <f>Q850*H850</f>
        <v>0</v>
      </c>
      <c r="S850" s="193">
        <v>0</v>
      </c>
      <c r="T850" s="194">
        <f>S850*H850</f>
        <v>0</v>
      </c>
      <c r="U850" s="37"/>
      <c r="V850" s="37"/>
      <c r="W850" s="37"/>
      <c r="X850" s="37"/>
      <c r="Y850" s="37"/>
      <c r="Z850" s="37"/>
      <c r="AA850" s="37"/>
      <c r="AB850" s="37"/>
      <c r="AC850" s="37"/>
      <c r="AD850" s="37"/>
      <c r="AE850" s="37"/>
      <c r="AR850" s="195" t="s">
        <v>129</v>
      </c>
      <c r="AT850" s="195" t="s">
        <v>124</v>
      </c>
      <c r="AU850" s="195" t="s">
        <v>71</v>
      </c>
      <c r="AY850" s="16" t="s">
        <v>130</v>
      </c>
      <c r="BE850" s="196">
        <f>IF(N850="základní",J850,0)</f>
        <v>0</v>
      </c>
      <c r="BF850" s="196">
        <f>IF(N850="snížená",J850,0)</f>
        <v>0</v>
      </c>
      <c r="BG850" s="196">
        <f>IF(N850="zákl. přenesená",J850,0)</f>
        <v>0</v>
      </c>
      <c r="BH850" s="196">
        <f>IF(N850="sníž. přenesená",J850,0)</f>
        <v>0</v>
      </c>
      <c r="BI850" s="196">
        <f>IF(N850="nulová",J850,0)</f>
        <v>0</v>
      </c>
      <c r="BJ850" s="16" t="s">
        <v>14</v>
      </c>
      <c r="BK850" s="196">
        <f>ROUND(I850*H850,2)</f>
        <v>0</v>
      </c>
      <c r="BL850" s="16" t="s">
        <v>129</v>
      </c>
      <c r="BM850" s="195" t="s">
        <v>2206</v>
      </c>
    </row>
    <row r="851" s="2" customFormat="1" ht="44.25" customHeight="1">
      <c r="A851" s="37"/>
      <c r="B851" s="38"/>
      <c r="C851" s="184" t="s">
        <v>2207</v>
      </c>
      <c r="D851" s="184" t="s">
        <v>124</v>
      </c>
      <c r="E851" s="185" t="s">
        <v>2208</v>
      </c>
      <c r="F851" s="186" t="s">
        <v>2209</v>
      </c>
      <c r="G851" s="187" t="s">
        <v>185</v>
      </c>
      <c r="H851" s="188">
        <v>6</v>
      </c>
      <c r="I851" s="189"/>
      <c r="J851" s="190">
        <f>ROUND(I851*H851,2)</f>
        <v>0</v>
      </c>
      <c r="K851" s="186" t="s">
        <v>128</v>
      </c>
      <c r="L851" s="43"/>
      <c r="M851" s="191" t="s">
        <v>19</v>
      </c>
      <c r="N851" s="192" t="s">
        <v>42</v>
      </c>
      <c r="O851" s="83"/>
      <c r="P851" s="193">
        <f>O851*H851</f>
        <v>0</v>
      </c>
      <c r="Q851" s="193">
        <v>0</v>
      </c>
      <c r="R851" s="193">
        <f>Q851*H851</f>
        <v>0</v>
      </c>
      <c r="S851" s="193">
        <v>0</v>
      </c>
      <c r="T851" s="194">
        <f>S851*H851</f>
        <v>0</v>
      </c>
      <c r="U851" s="37"/>
      <c r="V851" s="37"/>
      <c r="W851" s="37"/>
      <c r="X851" s="37"/>
      <c r="Y851" s="37"/>
      <c r="Z851" s="37"/>
      <c r="AA851" s="37"/>
      <c r="AB851" s="37"/>
      <c r="AC851" s="37"/>
      <c r="AD851" s="37"/>
      <c r="AE851" s="37"/>
      <c r="AR851" s="195" t="s">
        <v>129</v>
      </c>
      <c r="AT851" s="195" t="s">
        <v>124</v>
      </c>
      <c r="AU851" s="195" t="s">
        <v>71</v>
      </c>
      <c r="AY851" s="16" t="s">
        <v>130</v>
      </c>
      <c r="BE851" s="196">
        <f>IF(N851="základní",J851,0)</f>
        <v>0</v>
      </c>
      <c r="BF851" s="196">
        <f>IF(N851="snížená",J851,0)</f>
        <v>0</v>
      </c>
      <c r="BG851" s="196">
        <f>IF(N851="zákl. přenesená",J851,0)</f>
        <v>0</v>
      </c>
      <c r="BH851" s="196">
        <f>IF(N851="sníž. přenesená",J851,0)</f>
        <v>0</v>
      </c>
      <c r="BI851" s="196">
        <f>IF(N851="nulová",J851,0)</f>
        <v>0</v>
      </c>
      <c r="BJ851" s="16" t="s">
        <v>14</v>
      </c>
      <c r="BK851" s="196">
        <f>ROUND(I851*H851,2)</f>
        <v>0</v>
      </c>
      <c r="BL851" s="16" t="s">
        <v>129</v>
      </c>
      <c r="BM851" s="195" t="s">
        <v>2210</v>
      </c>
    </row>
    <row r="852" s="2" customFormat="1">
      <c r="A852" s="37"/>
      <c r="B852" s="38"/>
      <c r="C852" s="39"/>
      <c r="D852" s="197" t="s">
        <v>159</v>
      </c>
      <c r="E852" s="39"/>
      <c r="F852" s="198" t="s">
        <v>2211</v>
      </c>
      <c r="G852" s="39"/>
      <c r="H852" s="39"/>
      <c r="I852" s="199"/>
      <c r="J852" s="39"/>
      <c r="K852" s="39"/>
      <c r="L852" s="43"/>
      <c r="M852" s="200"/>
      <c r="N852" s="201"/>
      <c r="O852" s="83"/>
      <c r="P852" s="83"/>
      <c r="Q852" s="83"/>
      <c r="R852" s="83"/>
      <c r="S852" s="83"/>
      <c r="T852" s="84"/>
      <c r="U852" s="37"/>
      <c r="V852" s="37"/>
      <c r="W852" s="37"/>
      <c r="X852" s="37"/>
      <c r="Y852" s="37"/>
      <c r="Z852" s="37"/>
      <c r="AA852" s="37"/>
      <c r="AB852" s="37"/>
      <c r="AC852" s="37"/>
      <c r="AD852" s="37"/>
      <c r="AE852" s="37"/>
      <c r="AT852" s="16" t="s">
        <v>159</v>
      </c>
      <c r="AU852" s="16" t="s">
        <v>71</v>
      </c>
    </row>
    <row r="853" s="2" customFormat="1" ht="44.25" customHeight="1">
      <c r="A853" s="37"/>
      <c r="B853" s="38"/>
      <c r="C853" s="184" t="s">
        <v>2212</v>
      </c>
      <c r="D853" s="184" t="s">
        <v>124</v>
      </c>
      <c r="E853" s="185" t="s">
        <v>2213</v>
      </c>
      <c r="F853" s="186" t="s">
        <v>2214</v>
      </c>
      <c r="G853" s="187" t="s">
        <v>185</v>
      </c>
      <c r="H853" s="188">
        <v>6</v>
      </c>
      <c r="I853" s="189"/>
      <c r="J853" s="190">
        <f>ROUND(I853*H853,2)</f>
        <v>0</v>
      </c>
      <c r="K853" s="186" t="s">
        <v>128</v>
      </c>
      <c r="L853" s="43"/>
      <c r="M853" s="191" t="s">
        <v>19</v>
      </c>
      <c r="N853" s="192" t="s">
        <v>42</v>
      </c>
      <c r="O853" s="83"/>
      <c r="P853" s="193">
        <f>O853*H853</f>
        <v>0</v>
      </c>
      <c r="Q853" s="193">
        <v>0</v>
      </c>
      <c r="R853" s="193">
        <f>Q853*H853</f>
        <v>0</v>
      </c>
      <c r="S853" s="193">
        <v>0</v>
      </c>
      <c r="T853" s="194">
        <f>S853*H853</f>
        <v>0</v>
      </c>
      <c r="U853" s="37"/>
      <c r="V853" s="37"/>
      <c r="W853" s="37"/>
      <c r="X853" s="37"/>
      <c r="Y853" s="37"/>
      <c r="Z853" s="37"/>
      <c r="AA853" s="37"/>
      <c r="AB853" s="37"/>
      <c r="AC853" s="37"/>
      <c r="AD853" s="37"/>
      <c r="AE853" s="37"/>
      <c r="AR853" s="195" t="s">
        <v>129</v>
      </c>
      <c r="AT853" s="195" t="s">
        <v>124</v>
      </c>
      <c r="AU853" s="195" t="s">
        <v>71</v>
      </c>
      <c r="AY853" s="16" t="s">
        <v>130</v>
      </c>
      <c r="BE853" s="196">
        <f>IF(N853="základní",J853,0)</f>
        <v>0</v>
      </c>
      <c r="BF853" s="196">
        <f>IF(N853="snížená",J853,0)</f>
        <v>0</v>
      </c>
      <c r="BG853" s="196">
        <f>IF(N853="zákl. přenesená",J853,0)</f>
        <v>0</v>
      </c>
      <c r="BH853" s="196">
        <f>IF(N853="sníž. přenesená",J853,0)</f>
        <v>0</v>
      </c>
      <c r="BI853" s="196">
        <f>IF(N853="nulová",J853,0)</f>
        <v>0</v>
      </c>
      <c r="BJ853" s="16" t="s">
        <v>14</v>
      </c>
      <c r="BK853" s="196">
        <f>ROUND(I853*H853,2)</f>
        <v>0</v>
      </c>
      <c r="BL853" s="16" t="s">
        <v>129</v>
      </c>
      <c r="BM853" s="195" t="s">
        <v>2215</v>
      </c>
    </row>
    <row r="854" s="2" customFormat="1">
      <c r="A854" s="37"/>
      <c r="B854" s="38"/>
      <c r="C854" s="39"/>
      <c r="D854" s="197" t="s">
        <v>159</v>
      </c>
      <c r="E854" s="39"/>
      <c r="F854" s="198" t="s">
        <v>2211</v>
      </c>
      <c r="G854" s="39"/>
      <c r="H854" s="39"/>
      <c r="I854" s="199"/>
      <c r="J854" s="39"/>
      <c r="K854" s="39"/>
      <c r="L854" s="43"/>
      <c r="M854" s="200"/>
      <c r="N854" s="201"/>
      <c r="O854" s="83"/>
      <c r="P854" s="83"/>
      <c r="Q854" s="83"/>
      <c r="R854" s="83"/>
      <c r="S854" s="83"/>
      <c r="T854" s="84"/>
      <c r="U854" s="37"/>
      <c r="V854" s="37"/>
      <c r="W854" s="37"/>
      <c r="X854" s="37"/>
      <c r="Y854" s="37"/>
      <c r="Z854" s="37"/>
      <c r="AA854" s="37"/>
      <c r="AB854" s="37"/>
      <c r="AC854" s="37"/>
      <c r="AD854" s="37"/>
      <c r="AE854" s="37"/>
      <c r="AT854" s="16" t="s">
        <v>159</v>
      </c>
      <c r="AU854" s="16" t="s">
        <v>71</v>
      </c>
    </row>
    <row r="855" s="2" customFormat="1" ht="37.8" customHeight="1">
      <c r="A855" s="37"/>
      <c r="B855" s="38"/>
      <c r="C855" s="184" t="s">
        <v>2216</v>
      </c>
      <c r="D855" s="184" t="s">
        <v>124</v>
      </c>
      <c r="E855" s="185" t="s">
        <v>2217</v>
      </c>
      <c r="F855" s="186" t="s">
        <v>2218</v>
      </c>
      <c r="G855" s="187" t="s">
        <v>185</v>
      </c>
      <c r="H855" s="188">
        <v>100</v>
      </c>
      <c r="I855" s="189"/>
      <c r="J855" s="190">
        <f>ROUND(I855*H855,2)</f>
        <v>0</v>
      </c>
      <c r="K855" s="186" t="s">
        <v>128</v>
      </c>
      <c r="L855" s="43"/>
      <c r="M855" s="191" t="s">
        <v>19</v>
      </c>
      <c r="N855" s="192" t="s">
        <v>42</v>
      </c>
      <c r="O855" s="83"/>
      <c r="P855" s="193">
        <f>O855*H855</f>
        <v>0</v>
      </c>
      <c r="Q855" s="193">
        <v>0</v>
      </c>
      <c r="R855" s="193">
        <f>Q855*H855</f>
        <v>0</v>
      </c>
      <c r="S855" s="193">
        <v>0</v>
      </c>
      <c r="T855" s="194">
        <f>S855*H855</f>
        <v>0</v>
      </c>
      <c r="U855" s="37"/>
      <c r="V855" s="37"/>
      <c r="W855" s="37"/>
      <c r="X855" s="37"/>
      <c r="Y855" s="37"/>
      <c r="Z855" s="37"/>
      <c r="AA855" s="37"/>
      <c r="AB855" s="37"/>
      <c r="AC855" s="37"/>
      <c r="AD855" s="37"/>
      <c r="AE855" s="37"/>
      <c r="AR855" s="195" t="s">
        <v>129</v>
      </c>
      <c r="AT855" s="195" t="s">
        <v>124</v>
      </c>
      <c r="AU855" s="195" t="s">
        <v>71</v>
      </c>
      <c r="AY855" s="16" t="s">
        <v>130</v>
      </c>
      <c r="BE855" s="196">
        <f>IF(N855="základní",J855,0)</f>
        <v>0</v>
      </c>
      <c r="BF855" s="196">
        <f>IF(N855="snížená",J855,0)</f>
        <v>0</v>
      </c>
      <c r="BG855" s="196">
        <f>IF(N855="zákl. přenesená",J855,0)</f>
        <v>0</v>
      </c>
      <c r="BH855" s="196">
        <f>IF(N855="sníž. přenesená",J855,0)</f>
        <v>0</v>
      </c>
      <c r="BI855" s="196">
        <f>IF(N855="nulová",J855,0)</f>
        <v>0</v>
      </c>
      <c r="BJ855" s="16" t="s">
        <v>14</v>
      </c>
      <c r="BK855" s="196">
        <f>ROUND(I855*H855,2)</f>
        <v>0</v>
      </c>
      <c r="BL855" s="16" t="s">
        <v>129</v>
      </c>
      <c r="BM855" s="195" t="s">
        <v>2219</v>
      </c>
    </row>
    <row r="856" s="2" customFormat="1" ht="37.8" customHeight="1">
      <c r="A856" s="37"/>
      <c r="B856" s="38"/>
      <c r="C856" s="184" t="s">
        <v>2220</v>
      </c>
      <c r="D856" s="184" t="s">
        <v>124</v>
      </c>
      <c r="E856" s="185" t="s">
        <v>2221</v>
      </c>
      <c r="F856" s="186" t="s">
        <v>2222</v>
      </c>
      <c r="G856" s="187" t="s">
        <v>416</v>
      </c>
      <c r="H856" s="188">
        <v>300</v>
      </c>
      <c r="I856" s="189"/>
      <c r="J856" s="190">
        <f>ROUND(I856*H856,2)</f>
        <v>0</v>
      </c>
      <c r="K856" s="186" t="s">
        <v>128</v>
      </c>
      <c r="L856" s="43"/>
      <c r="M856" s="191" t="s">
        <v>19</v>
      </c>
      <c r="N856" s="192" t="s">
        <v>42</v>
      </c>
      <c r="O856" s="83"/>
      <c r="P856" s="193">
        <f>O856*H856</f>
        <v>0</v>
      </c>
      <c r="Q856" s="193">
        <v>0</v>
      </c>
      <c r="R856" s="193">
        <f>Q856*H856</f>
        <v>0</v>
      </c>
      <c r="S856" s="193">
        <v>0</v>
      </c>
      <c r="T856" s="194">
        <f>S856*H856</f>
        <v>0</v>
      </c>
      <c r="U856" s="37"/>
      <c r="V856" s="37"/>
      <c r="W856" s="37"/>
      <c r="X856" s="37"/>
      <c r="Y856" s="37"/>
      <c r="Z856" s="37"/>
      <c r="AA856" s="37"/>
      <c r="AB856" s="37"/>
      <c r="AC856" s="37"/>
      <c r="AD856" s="37"/>
      <c r="AE856" s="37"/>
      <c r="AR856" s="195" t="s">
        <v>129</v>
      </c>
      <c r="AT856" s="195" t="s">
        <v>124</v>
      </c>
      <c r="AU856" s="195" t="s">
        <v>71</v>
      </c>
      <c r="AY856" s="16" t="s">
        <v>130</v>
      </c>
      <c r="BE856" s="196">
        <f>IF(N856="základní",J856,0)</f>
        <v>0</v>
      </c>
      <c r="BF856" s="196">
        <f>IF(N856="snížená",J856,0)</f>
        <v>0</v>
      </c>
      <c r="BG856" s="196">
        <f>IF(N856="zákl. přenesená",J856,0)</f>
        <v>0</v>
      </c>
      <c r="BH856" s="196">
        <f>IF(N856="sníž. přenesená",J856,0)</f>
        <v>0</v>
      </c>
      <c r="BI856" s="196">
        <f>IF(N856="nulová",J856,0)</f>
        <v>0</v>
      </c>
      <c r="BJ856" s="16" t="s">
        <v>14</v>
      </c>
      <c r="BK856" s="196">
        <f>ROUND(I856*H856,2)</f>
        <v>0</v>
      </c>
      <c r="BL856" s="16" t="s">
        <v>129</v>
      </c>
      <c r="BM856" s="195" t="s">
        <v>2223</v>
      </c>
    </row>
    <row r="857" s="2" customFormat="1" ht="37.8" customHeight="1">
      <c r="A857" s="37"/>
      <c r="B857" s="38"/>
      <c r="C857" s="184" t="s">
        <v>2224</v>
      </c>
      <c r="D857" s="184" t="s">
        <v>124</v>
      </c>
      <c r="E857" s="185" t="s">
        <v>2225</v>
      </c>
      <c r="F857" s="186" t="s">
        <v>2226</v>
      </c>
      <c r="G857" s="187" t="s">
        <v>416</v>
      </c>
      <c r="H857" s="188">
        <v>200</v>
      </c>
      <c r="I857" s="189"/>
      <c r="J857" s="190">
        <f>ROUND(I857*H857,2)</f>
        <v>0</v>
      </c>
      <c r="K857" s="186" t="s">
        <v>128</v>
      </c>
      <c r="L857" s="43"/>
      <c r="M857" s="191" t="s">
        <v>19</v>
      </c>
      <c r="N857" s="192" t="s">
        <v>42</v>
      </c>
      <c r="O857" s="83"/>
      <c r="P857" s="193">
        <f>O857*H857</f>
        <v>0</v>
      </c>
      <c r="Q857" s="193">
        <v>0</v>
      </c>
      <c r="R857" s="193">
        <f>Q857*H857</f>
        <v>0</v>
      </c>
      <c r="S857" s="193">
        <v>0</v>
      </c>
      <c r="T857" s="194">
        <f>S857*H857</f>
        <v>0</v>
      </c>
      <c r="U857" s="37"/>
      <c r="V857" s="37"/>
      <c r="W857" s="37"/>
      <c r="X857" s="37"/>
      <c r="Y857" s="37"/>
      <c r="Z857" s="37"/>
      <c r="AA857" s="37"/>
      <c r="AB857" s="37"/>
      <c r="AC857" s="37"/>
      <c r="AD857" s="37"/>
      <c r="AE857" s="37"/>
      <c r="AR857" s="195" t="s">
        <v>129</v>
      </c>
      <c r="AT857" s="195" t="s">
        <v>124</v>
      </c>
      <c r="AU857" s="195" t="s">
        <v>71</v>
      </c>
      <c r="AY857" s="16" t="s">
        <v>130</v>
      </c>
      <c r="BE857" s="196">
        <f>IF(N857="základní",J857,0)</f>
        <v>0</v>
      </c>
      <c r="BF857" s="196">
        <f>IF(N857="snížená",J857,0)</f>
        <v>0</v>
      </c>
      <c r="BG857" s="196">
        <f>IF(N857="zákl. přenesená",J857,0)</f>
        <v>0</v>
      </c>
      <c r="BH857" s="196">
        <f>IF(N857="sníž. přenesená",J857,0)</f>
        <v>0</v>
      </c>
      <c r="BI857" s="196">
        <f>IF(N857="nulová",J857,0)</f>
        <v>0</v>
      </c>
      <c r="BJ857" s="16" t="s">
        <v>14</v>
      </c>
      <c r="BK857" s="196">
        <f>ROUND(I857*H857,2)</f>
        <v>0</v>
      </c>
      <c r="BL857" s="16" t="s">
        <v>129</v>
      </c>
      <c r="BM857" s="195" t="s">
        <v>2227</v>
      </c>
    </row>
    <row r="858" s="2" customFormat="1" ht="37.8" customHeight="1">
      <c r="A858" s="37"/>
      <c r="B858" s="38"/>
      <c r="C858" s="184" t="s">
        <v>2228</v>
      </c>
      <c r="D858" s="184" t="s">
        <v>124</v>
      </c>
      <c r="E858" s="185" t="s">
        <v>2229</v>
      </c>
      <c r="F858" s="186" t="s">
        <v>2230</v>
      </c>
      <c r="G858" s="187" t="s">
        <v>134</v>
      </c>
      <c r="H858" s="188">
        <v>20</v>
      </c>
      <c r="I858" s="189"/>
      <c r="J858" s="190">
        <f>ROUND(I858*H858,2)</f>
        <v>0</v>
      </c>
      <c r="K858" s="186" t="s">
        <v>128</v>
      </c>
      <c r="L858" s="43"/>
      <c r="M858" s="191" t="s">
        <v>19</v>
      </c>
      <c r="N858" s="192" t="s">
        <v>42</v>
      </c>
      <c r="O858" s="83"/>
      <c r="P858" s="193">
        <f>O858*H858</f>
        <v>0</v>
      </c>
      <c r="Q858" s="193">
        <v>0</v>
      </c>
      <c r="R858" s="193">
        <f>Q858*H858</f>
        <v>0</v>
      </c>
      <c r="S858" s="193">
        <v>0</v>
      </c>
      <c r="T858" s="194">
        <f>S858*H858</f>
        <v>0</v>
      </c>
      <c r="U858" s="37"/>
      <c r="V858" s="37"/>
      <c r="W858" s="37"/>
      <c r="X858" s="37"/>
      <c r="Y858" s="37"/>
      <c r="Z858" s="37"/>
      <c r="AA858" s="37"/>
      <c r="AB858" s="37"/>
      <c r="AC858" s="37"/>
      <c r="AD858" s="37"/>
      <c r="AE858" s="37"/>
      <c r="AR858" s="195" t="s">
        <v>129</v>
      </c>
      <c r="AT858" s="195" t="s">
        <v>124</v>
      </c>
      <c r="AU858" s="195" t="s">
        <v>71</v>
      </c>
      <c r="AY858" s="16" t="s">
        <v>130</v>
      </c>
      <c r="BE858" s="196">
        <f>IF(N858="základní",J858,0)</f>
        <v>0</v>
      </c>
      <c r="BF858" s="196">
        <f>IF(N858="snížená",J858,0)</f>
        <v>0</v>
      </c>
      <c r="BG858" s="196">
        <f>IF(N858="zákl. přenesená",J858,0)</f>
        <v>0</v>
      </c>
      <c r="BH858" s="196">
        <f>IF(N858="sníž. přenesená",J858,0)</f>
        <v>0</v>
      </c>
      <c r="BI858" s="196">
        <f>IF(N858="nulová",J858,0)</f>
        <v>0</v>
      </c>
      <c r="BJ858" s="16" t="s">
        <v>14</v>
      </c>
      <c r="BK858" s="196">
        <f>ROUND(I858*H858,2)</f>
        <v>0</v>
      </c>
      <c r="BL858" s="16" t="s">
        <v>129</v>
      </c>
      <c r="BM858" s="195" t="s">
        <v>2231</v>
      </c>
    </row>
    <row r="859" s="2" customFormat="1" ht="37.8" customHeight="1">
      <c r="A859" s="37"/>
      <c r="B859" s="38"/>
      <c r="C859" s="184" t="s">
        <v>2232</v>
      </c>
      <c r="D859" s="184" t="s">
        <v>124</v>
      </c>
      <c r="E859" s="185" t="s">
        <v>2233</v>
      </c>
      <c r="F859" s="186" t="s">
        <v>2234</v>
      </c>
      <c r="G859" s="187" t="s">
        <v>416</v>
      </c>
      <c r="H859" s="188">
        <v>20</v>
      </c>
      <c r="I859" s="189"/>
      <c r="J859" s="190">
        <f>ROUND(I859*H859,2)</f>
        <v>0</v>
      </c>
      <c r="K859" s="186" t="s">
        <v>128</v>
      </c>
      <c r="L859" s="43"/>
      <c r="M859" s="191" t="s">
        <v>19</v>
      </c>
      <c r="N859" s="192" t="s">
        <v>42</v>
      </c>
      <c r="O859" s="83"/>
      <c r="P859" s="193">
        <f>O859*H859</f>
        <v>0</v>
      </c>
      <c r="Q859" s="193">
        <v>0</v>
      </c>
      <c r="R859" s="193">
        <f>Q859*H859</f>
        <v>0</v>
      </c>
      <c r="S859" s="193">
        <v>0</v>
      </c>
      <c r="T859" s="194">
        <f>S859*H859</f>
        <v>0</v>
      </c>
      <c r="U859" s="37"/>
      <c r="V859" s="37"/>
      <c r="W859" s="37"/>
      <c r="X859" s="37"/>
      <c r="Y859" s="37"/>
      <c r="Z859" s="37"/>
      <c r="AA859" s="37"/>
      <c r="AB859" s="37"/>
      <c r="AC859" s="37"/>
      <c r="AD859" s="37"/>
      <c r="AE859" s="37"/>
      <c r="AR859" s="195" t="s">
        <v>129</v>
      </c>
      <c r="AT859" s="195" t="s">
        <v>124</v>
      </c>
      <c r="AU859" s="195" t="s">
        <v>71</v>
      </c>
      <c r="AY859" s="16" t="s">
        <v>130</v>
      </c>
      <c r="BE859" s="196">
        <f>IF(N859="základní",J859,0)</f>
        <v>0</v>
      </c>
      <c r="BF859" s="196">
        <f>IF(N859="snížená",J859,0)</f>
        <v>0</v>
      </c>
      <c r="BG859" s="196">
        <f>IF(N859="zákl. přenesená",J859,0)</f>
        <v>0</v>
      </c>
      <c r="BH859" s="196">
        <f>IF(N859="sníž. přenesená",J859,0)</f>
        <v>0</v>
      </c>
      <c r="BI859" s="196">
        <f>IF(N859="nulová",J859,0)</f>
        <v>0</v>
      </c>
      <c r="BJ859" s="16" t="s">
        <v>14</v>
      </c>
      <c r="BK859" s="196">
        <f>ROUND(I859*H859,2)</f>
        <v>0</v>
      </c>
      <c r="BL859" s="16" t="s">
        <v>129</v>
      </c>
      <c r="BM859" s="195" t="s">
        <v>2235</v>
      </c>
    </row>
    <row r="860" s="2" customFormat="1" ht="37.8" customHeight="1">
      <c r="A860" s="37"/>
      <c r="B860" s="38"/>
      <c r="C860" s="184" t="s">
        <v>2236</v>
      </c>
      <c r="D860" s="184" t="s">
        <v>124</v>
      </c>
      <c r="E860" s="185" t="s">
        <v>2237</v>
      </c>
      <c r="F860" s="186" t="s">
        <v>2238</v>
      </c>
      <c r="G860" s="187" t="s">
        <v>185</v>
      </c>
      <c r="H860" s="188">
        <v>20</v>
      </c>
      <c r="I860" s="189"/>
      <c r="J860" s="190">
        <f>ROUND(I860*H860,2)</f>
        <v>0</v>
      </c>
      <c r="K860" s="186" t="s">
        <v>128</v>
      </c>
      <c r="L860" s="43"/>
      <c r="M860" s="191" t="s">
        <v>19</v>
      </c>
      <c r="N860" s="192" t="s">
        <v>42</v>
      </c>
      <c r="O860" s="83"/>
      <c r="P860" s="193">
        <f>O860*H860</f>
        <v>0</v>
      </c>
      <c r="Q860" s="193">
        <v>0</v>
      </c>
      <c r="R860" s="193">
        <f>Q860*H860</f>
        <v>0</v>
      </c>
      <c r="S860" s="193">
        <v>0</v>
      </c>
      <c r="T860" s="194">
        <f>S860*H860</f>
        <v>0</v>
      </c>
      <c r="U860" s="37"/>
      <c r="V860" s="37"/>
      <c r="W860" s="37"/>
      <c r="X860" s="37"/>
      <c r="Y860" s="37"/>
      <c r="Z860" s="37"/>
      <c r="AA860" s="37"/>
      <c r="AB860" s="37"/>
      <c r="AC860" s="37"/>
      <c r="AD860" s="37"/>
      <c r="AE860" s="37"/>
      <c r="AR860" s="195" t="s">
        <v>129</v>
      </c>
      <c r="AT860" s="195" t="s">
        <v>124</v>
      </c>
      <c r="AU860" s="195" t="s">
        <v>71</v>
      </c>
      <c r="AY860" s="16" t="s">
        <v>130</v>
      </c>
      <c r="BE860" s="196">
        <f>IF(N860="základní",J860,0)</f>
        <v>0</v>
      </c>
      <c r="BF860" s="196">
        <f>IF(N860="snížená",J860,0)</f>
        <v>0</v>
      </c>
      <c r="BG860" s="196">
        <f>IF(N860="zákl. přenesená",J860,0)</f>
        <v>0</v>
      </c>
      <c r="BH860" s="196">
        <f>IF(N860="sníž. přenesená",J860,0)</f>
        <v>0</v>
      </c>
      <c r="BI860" s="196">
        <f>IF(N860="nulová",J860,0)</f>
        <v>0</v>
      </c>
      <c r="BJ860" s="16" t="s">
        <v>14</v>
      </c>
      <c r="BK860" s="196">
        <f>ROUND(I860*H860,2)</f>
        <v>0</v>
      </c>
      <c r="BL860" s="16" t="s">
        <v>129</v>
      </c>
      <c r="BM860" s="195" t="s">
        <v>2239</v>
      </c>
    </row>
    <row r="861" s="2" customFormat="1" ht="37.8" customHeight="1">
      <c r="A861" s="37"/>
      <c r="B861" s="38"/>
      <c r="C861" s="184" t="s">
        <v>2240</v>
      </c>
      <c r="D861" s="184" t="s">
        <v>124</v>
      </c>
      <c r="E861" s="185" t="s">
        <v>2241</v>
      </c>
      <c r="F861" s="186" t="s">
        <v>2242</v>
      </c>
      <c r="G861" s="187" t="s">
        <v>134</v>
      </c>
      <c r="H861" s="188">
        <v>20</v>
      </c>
      <c r="I861" s="189"/>
      <c r="J861" s="190">
        <f>ROUND(I861*H861,2)</f>
        <v>0</v>
      </c>
      <c r="K861" s="186" t="s">
        <v>128</v>
      </c>
      <c r="L861" s="43"/>
      <c r="M861" s="191" t="s">
        <v>19</v>
      </c>
      <c r="N861" s="192" t="s">
        <v>42</v>
      </c>
      <c r="O861" s="83"/>
      <c r="P861" s="193">
        <f>O861*H861</f>
        <v>0</v>
      </c>
      <c r="Q861" s="193">
        <v>0</v>
      </c>
      <c r="R861" s="193">
        <f>Q861*H861</f>
        <v>0</v>
      </c>
      <c r="S861" s="193">
        <v>0</v>
      </c>
      <c r="T861" s="194">
        <f>S861*H861</f>
        <v>0</v>
      </c>
      <c r="U861" s="37"/>
      <c r="V861" s="37"/>
      <c r="W861" s="37"/>
      <c r="X861" s="37"/>
      <c r="Y861" s="37"/>
      <c r="Z861" s="37"/>
      <c r="AA861" s="37"/>
      <c r="AB861" s="37"/>
      <c r="AC861" s="37"/>
      <c r="AD861" s="37"/>
      <c r="AE861" s="37"/>
      <c r="AR861" s="195" t="s">
        <v>129</v>
      </c>
      <c r="AT861" s="195" t="s">
        <v>124</v>
      </c>
      <c r="AU861" s="195" t="s">
        <v>71</v>
      </c>
      <c r="AY861" s="16" t="s">
        <v>130</v>
      </c>
      <c r="BE861" s="196">
        <f>IF(N861="základní",J861,0)</f>
        <v>0</v>
      </c>
      <c r="BF861" s="196">
        <f>IF(N861="snížená",J861,0)</f>
        <v>0</v>
      </c>
      <c r="BG861" s="196">
        <f>IF(N861="zákl. přenesená",J861,0)</f>
        <v>0</v>
      </c>
      <c r="BH861" s="196">
        <f>IF(N861="sníž. přenesená",J861,0)</f>
        <v>0</v>
      </c>
      <c r="BI861" s="196">
        <f>IF(N861="nulová",J861,0)</f>
        <v>0</v>
      </c>
      <c r="BJ861" s="16" t="s">
        <v>14</v>
      </c>
      <c r="BK861" s="196">
        <f>ROUND(I861*H861,2)</f>
        <v>0</v>
      </c>
      <c r="BL861" s="16" t="s">
        <v>129</v>
      </c>
      <c r="BM861" s="195" t="s">
        <v>2243</v>
      </c>
    </row>
    <row r="862" s="2" customFormat="1" ht="37.8" customHeight="1">
      <c r="A862" s="37"/>
      <c r="B862" s="38"/>
      <c r="C862" s="184" t="s">
        <v>2244</v>
      </c>
      <c r="D862" s="184" t="s">
        <v>124</v>
      </c>
      <c r="E862" s="185" t="s">
        <v>2245</v>
      </c>
      <c r="F862" s="186" t="s">
        <v>2246</v>
      </c>
      <c r="G862" s="187" t="s">
        <v>134</v>
      </c>
      <c r="H862" s="188">
        <v>20</v>
      </c>
      <c r="I862" s="189"/>
      <c r="J862" s="190">
        <f>ROUND(I862*H862,2)</f>
        <v>0</v>
      </c>
      <c r="K862" s="186" t="s">
        <v>128</v>
      </c>
      <c r="L862" s="43"/>
      <c r="M862" s="191" t="s">
        <v>19</v>
      </c>
      <c r="N862" s="192" t="s">
        <v>42</v>
      </c>
      <c r="O862" s="83"/>
      <c r="P862" s="193">
        <f>O862*H862</f>
        <v>0</v>
      </c>
      <c r="Q862" s="193">
        <v>0</v>
      </c>
      <c r="R862" s="193">
        <f>Q862*H862</f>
        <v>0</v>
      </c>
      <c r="S862" s="193">
        <v>0</v>
      </c>
      <c r="T862" s="194">
        <f>S862*H862</f>
        <v>0</v>
      </c>
      <c r="U862" s="37"/>
      <c r="V862" s="37"/>
      <c r="W862" s="37"/>
      <c r="X862" s="37"/>
      <c r="Y862" s="37"/>
      <c r="Z862" s="37"/>
      <c r="AA862" s="37"/>
      <c r="AB862" s="37"/>
      <c r="AC862" s="37"/>
      <c r="AD862" s="37"/>
      <c r="AE862" s="37"/>
      <c r="AR862" s="195" t="s">
        <v>129</v>
      </c>
      <c r="AT862" s="195" t="s">
        <v>124</v>
      </c>
      <c r="AU862" s="195" t="s">
        <v>71</v>
      </c>
      <c r="AY862" s="16" t="s">
        <v>130</v>
      </c>
      <c r="BE862" s="196">
        <f>IF(N862="základní",J862,0)</f>
        <v>0</v>
      </c>
      <c r="BF862" s="196">
        <f>IF(N862="snížená",J862,0)</f>
        <v>0</v>
      </c>
      <c r="BG862" s="196">
        <f>IF(N862="zákl. přenesená",J862,0)</f>
        <v>0</v>
      </c>
      <c r="BH862" s="196">
        <f>IF(N862="sníž. přenesená",J862,0)</f>
        <v>0</v>
      </c>
      <c r="BI862" s="196">
        <f>IF(N862="nulová",J862,0)</f>
        <v>0</v>
      </c>
      <c r="BJ862" s="16" t="s">
        <v>14</v>
      </c>
      <c r="BK862" s="196">
        <f>ROUND(I862*H862,2)</f>
        <v>0</v>
      </c>
      <c r="BL862" s="16" t="s">
        <v>129</v>
      </c>
      <c r="BM862" s="195" t="s">
        <v>2247</v>
      </c>
    </row>
    <row r="863" s="2" customFormat="1" ht="37.8" customHeight="1">
      <c r="A863" s="37"/>
      <c r="B863" s="38"/>
      <c r="C863" s="184" t="s">
        <v>2248</v>
      </c>
      <c r="D863" s="184" t="s">
        <v>124</v>
      </c>
      <c r="E863" s="185" t="s">
        <v>2249</v>
      </c>
      <c r="F863" s="186" t="s">
        <v>2250</v>
      </c>
      <c r="G863" s="187" t="s">
        <v>134</v>
      </c>
      <c r="H863" s="188">
        <v>20</v>
      </c>
      <c r="I863" s="189"/>
      <c r="J863" s="190">
        <f>ROUND(I863*H863,2)</f>
        <v>0</v>
      </c>
      <c r="K863" s="186" t="s">
        <v>128</v>
      </c>
      <c r="L863" s="43"/>
      <c r="M863" s="191" t="s">
        <v>19</v>
      </c>
      <c r="N863" s="192" t="s">
        <v>42</v>
      </c>
      <c r="O863" s="83"/>
      <c r="P863" s="193">
        <f>O863*H863</f>
        <v>0</v>
      </c>
      <c r="Q863" s="193">
        <v>0</v>
      </c>
      <c r="R863" s="193">
        <f>Q863*H863</f>
        <v>0</v>
      </c>
      <c r="S863" s="193">
        <v>0</v>
      </c>
      <c r="T863" s="194">
        <f>S863*H863</f>
        <v>0</v>
      </c>
      <c r="U863" s="37"/>
      <c r="V863" s="37"/>
      <c r="W863" s="37"/>
      <c r="X863" s="37"/>
      <c r="Y863" s="37"/>
      <c r="Z863" s="37"/>
      <c r="AA863" s="37"/>
      <c r="AB863" s="37"/>
      <c r="AC863" s="37"/>
      <c r="AD863" s="37"/>
      <c r="AE863" s="37"/>
      <c r="AR863" s="195" t="s">
        <v>129</v>
      </c>
      <c r="AT863" s="195" t="s">
        <v>124</v>
      </c>
      <c r="AU863" s="195" t="s">
        <v>71</v>
      </c>
      <c r="AY863" s="16" t="s">
        <v>130</v>
      </c>
      <c r="BE863" s="196">
        <f>IF(N863="základní",J863,0)</f>
        <v>0</v>
      </c>
      <c r="BF863" s="196">
        <f>IF(N863="snížená",J863,0)</f>
        <v>0</v>
      </c>
      <c r="BG863" s="196">
        <f>IF(N863="zákl. přenesená",J863,0)</f>
        <v>0</v>
      </c>
      <c r="BH863" s="196">
        <f>IF(N863="sníž. přenesená",J863,0)</f>
        <v>0</v>
      </c>
      <c r="BI863" s="196">
        <f>IF(N863="nulová",J863,0)</f>
        <v>0</v>
      </c>
      <c r="BJ863" s="16" t="s">
        <v>14</v>
      </c>
      <c r="BK863" s="196">
        <f>ROUND(I863*H863,2)</f>
        <v>0</v>
      </c>
      <c r="BL863" s="16" t="s">
        <v>129</v>
      </c>
      <c r="BM863" s="195" t="s">
        <v>2251</v>
      </c>
    </row>
    <row r="864" s="2" customFormat="1" ht="37.8" customHeight="1">
      <c r="A864" s="37"/>
      <c r="B864" s="38"/>
      <c r="C864" s="184" t="s">
        <v>2252</v>
      </c>
      <c r="D864" s="184" t="s">
        <v>124</v>
      </c>
      <c r="E864" s="185" t="s">
        <v>2253</v>
      </c>
      <c r="F864" s="186" t="s">
        <v>2254</v>
      </c>
      <c r="G864" s="187" t="s">
        <v>134</v>
      </c>
      <c r="H864" s="188">
        <v>20</v>
      </c>
      <c r="I864" s="189"/>
      <c r="J864" s="190">
        <f>ROUND(I864*H864,2)</f>
        <v>0</v>
      </c>
      <c r="K864" s="186" t="s">
        <v>128</v>
      </c>
      <c r="L864" s="43"/>
      <c r="M864" s="191" t="s">
        <v>19</v>
      </c>
      <c r="N864" s="192" t="s">
        <v>42</v>
      </c>
      <c r="O864" s="83"/>
      <c r="P864" s="193">
        <f>O864*H864</f>
        <v>0</v>
      </c>
      <c r="Q864" s="193">
        <v>0</v>
      </c>
      <c r="R864" s="193">
        <f>Q864*H864</f>
        <v>0</v>
      </c>
      <c r="S864" s="193">
        <v>0</v>
      </c>
      <c r="T864" s="194">
        <f>S864*H864</f>
        <v>0</v>
      </c>
      <c r="U864" s="37"/>
      <c r="V864" s="37"/>
      <c r="W864" s="37"/>
      <c r="X864" s="37"/>
      <c r="Y864" s="37"/>
      <c r="Z864" s="37"/>
      <c r="AA864" s="37"/>
      <c r="AB864" s="37"/>
      <c r="AC864" s="37"/>
      <c r="AD864" s="37"/>
      <c r="AE864" s="37"/>
      <c r="AR864" s="195" t="s">
        <v>129</v>
      </c>
      <c r="AT864" s="195" t="s">
        <v>124</v>
      </c>
      <c r="AU864" s="195" t="s">
        <v>71</v>
      </c>
      <c r="AY864" s="16" t="s">
        <v>130</v>
      </c>
      <c r="BE864" s="196">
        <f>IF(N864="základní",J864,0)</f>
        <v>0</v>
      </c>
      <c r="BF864" s="196">
        <f>IF(N864="snížená",J864,0)</f>
        <v>0</v>
      </c>
      <c r="BG864" s="196">
        <f>IF(N864="zákl. přenesená",J864,0)</f>
        <v>0</v>
      </c>
      <c r="BH864" s="196">
        <f>IF(N864="sníž. přenesená",J864,0)</f>
        <v>0</v>
      </c>
      <c r="BI864" s="196">
        <f>IF(N864="nulová",J864,0)</f>
        <v>0</v>
      </c>
      <c r="BJ864" s="16" t="s">
        <v>14</v>
      </c>
      <c r="BK864" s="196">
        <f>ROUND(I864*H864,2)</f>
        <v>0</v>
      </c>
      <c r="BL864" s="16" t="s">
        <v>129</v>
      </c>
      <c r="BM864" s="195" t="s">
        <v>2255</v>
      </c>
    </row>
    <row r="865" s="2" customFormat="1" ht="37.8" customHeight="1">
      <c r="A865" s="37"/>
      <c r="B865" s="38"/>
      <c r="C865" s="184" t="s">
        <v>2256</v>
      </c>
      <c r="D865" s="184" t="s">
        <v>124</v>
      </c>
      <c r="E865" s="185" t="s">
        <v>2257</v>
      </c>
      <c r="F865" s="186" t="s">
        <v>2258</v>
      </c>
      <c r="G865" s="187" t="s">
        <v>134</v>
      </c>
      <c r="H865" s="188">
        <v>20</v>
      </c>
      <c r="I865" s="189"/>
      <c r="J865" s="190">
        <f>ROUND(I865*H865,2)</f>
        <v>0</v>
      </c>
      <c r="K865" s="186" t="s">
        <v>128</v>
      </c>
      <c r="L865" s="43"/>
      <c r="M865" s="191" t="s">
        <v>19</v>
      </c>
      <c r="N865" s="192" t="s">
        <v>42</v>
      </c>
      <c r="O865" s="83"/>
      <c r="P865" s="193">
        <f>O865*H865</f>
        <v>0</v>
      </c>
      <c r="Q865" s="193">
        <v>0</v>
      </c>
      <c r="R865" s="193">
        <f>Q865*H865</f>
        <v>0</v>
      </c>
      <c r="S865" s="193">
        <v>0</v>
      </c>
      <c r="T865" s="194">
        <f>S865*H865</f>
        <v>0</v>
      </c>
      <c r="U865" s="37"/>
      <c r="V865" s="37"/>
      <c r="W865" s="37"/>
      <c r="X865" s="37"/>
      <c r="Y865" s="37"/>
      <c r="Z865" s="37"/>
      <c r="AA865" s="37"/>
      <c r="AB865" s="37"/>
      <c r="AC865" s="37"/>
      <c r="AD865" s="37"/>
      <c r="AE865" s="37"/>
      <c r="AR865" s="195" t="s">
        <v>129</v>
      </c>
      <c r="AT865" s="195" t="s">
        <v>124</v>
      </c>
      <c r="AU865" s="195" t="s">
        <v>71</v>
      </c>
      <c r="AY865" s="16" t="s">
        <v>130</v>
      </c>
      <c r="BE865" s="196">
        <f>IF(N865="základní",J865,0)</f>
        <v>0</v>
      </c>
      <c r="BF865" s="196">
        <f>IF(N865="snížená",J865,0)</f>
        <v>0</v>
      </c>
      <c r="BG865" s="196">
        <f>IF(N865="zákl. přenesená",J865,0)</f>
        <v>0</v>
      </c>
      <c r="BH865" s="196">
        <f>IF(N865="sníž. přenesená",J865,0)</f>
        <v>0</v>
      </c>
      <c r="BI865" s="196">
        <f>IF(N865="nulová",J865,0)</f>
        <v>0</v>
      </c>
      <c r="BJ865" s="16" t="s">
        <v>14</v>
      </c>
      <c r="BK865" s="196">
        <f>ROUND(I865*H865,2)</f>
        <v>0</v>
      </c>
      <c r="BL865" s="16" t="s">
        <v>129</v>
      </c>
      <c r="BM865" s="195" t="s">
        <v>2259</v>
      </c>
    </row>
    <row r="866" s="2" customFormat="1" ht="24.15" customHeight="1">
      <c r="A866" s="37"/>
      <c r="B866" s="38"/>
      <c r="C866" s="184" t="s">
        <v>2260</v>
      </c>
      <c r="D866" s="184" t="s">
        <v>124</v>
      </c>
      <c r="E866" s="185" t="s">
        <v>2261</v>
      </c>
      <c r="F866" s="186" t="s">
        <v>2262</v>
      </c>
      <c r="G866" s="187" t="s">
        <v>134</v>
      </c>
      <c r="H866" s="188">
        <v>20</v>
      </c>
      <c r="I866" s="189"/>
      <c r="J866" s="190">
        <f>ROUND(I866*H866,2)</f>
        <v>0</v>
      </c>
      <c r="K866" s="186" t="s">
        <v>128</v>
      </c>
      <c r="L866" s="43"/>
      <c r="M866" s="191" t="s">
        <v>19</v>
      </c>
      <c r="N866" s="192" t="s">
        <v>42</v>
      </c>
      <c r="O866" s="83"/>
      <c r="P866" s="193">
        <f>O866*H866</f>
        <v>0</v>
      </c>
      <c r="Q866" s="193">
        <v>0</v>
      </c>
      <c r="R866" s="193">
        <f>Q866*H866</f>
        <v>0</v>
      </c>
      <c r="S866" s="193">
        <v>0</v>
      </c>
      <c r="T866" s="194">
        <f>S866*H866</f>
        <v>0</v>
      </c>
      <c r="U866" s="37"/>
      <c r="V866" s="37"/>
      <c r="W866" s="37"/>
      <c r="X866" s="37"/>
      <c r="Y866" s="37"/>
      <c r="Z866" s="37"/>
      <c r="AA866" s="37"/>
      <c r="AB866" s="37"/>
      <c r="AC866" s="37"/>
      <c r="AD866" s="37"/>
      <c r="AE866" s="37"/>
      <c r="AR866" s="195" t="s">
        <v>129</v>
      </c>
      <c r="AT866" s="195" t="s">
        <v>124</v>
      </c>
      <c r="AU866" s="195" t="s">
        <v>71</v>
      </c>
      <c r="AY866" s="16" t="s">
        <v>130</v>
      </c>
      <c r="BE866" s="196">
        <f>IF(N866="základní",J866,0)</f>
        <v>0</v>
      </c>
      <c r="BF866" s="196">
        <f>IF(N866="snížená",J866,0)</f>
        <v>0</v>
      </c>
      <c r="BG866" s="196">
        <f>IF(N866="zákl. přenesená",J866,0)</f>
        <v>0</v>
      </c>
      <c r="BH866" s="196">
        <f>IF(N866="sníž. přenesená",J866,0)</f>
        <v>0</v>
      </c>
      <c r="BI866" s="196">
        <f>IF(N866="nulová",J866,0)</f>
        <v>0</v>
      </c>
      <c r="BJ866" s="16" t="s">
        <v>14</v>
      </c>
      <c r="BK866" s="196">
        <f>ROUND(I866*H866,2)</f>
        <v>0</v>
      </c>
      <c r="BL866" s="16" t="s">
        <v>129</v>
      </c>
      <c r="BM866" s="195" t="s">
        <v>2263</v>
      </c>
    </row>
    <row r="867" s="2" customFormat="1" ht="24.15" customHeight="1">
      <c r="A867" s="37"/>
      <c r="B867" s="38"/>
      <c r="C867" s="184" t="s">
        <v>2264</v>
      </c>
      <c r="D867" s="184" t="s">
        <v>124</v>
      </c>
      <c r="E867" s="185" t="s">
        <v>2265</v>
      </c>
      <c r="F867" s="186" t="s">
        <v>2266</v>
      </c>
      <c r="G867" s="187" t="s">
        <v>134</v>
      </c>
      <c r="H867" s="188">
        <v>20</v>
      </c>
      <c r="I867" s="189"/>
      <c r="J867" s="190">
        <f>ROUND(I867*H867,2)</f>
        <v>0</v>
      </c>
      <c r="K867" s="186" t="s">
        <v>128</v>
      </c>
      <c r="L867" s="43"/>
      <c r="M867" s="191" t="s">
        <v>19</v>
      </c>
      <c r="N867" s="192" t="s">
        <v>42</v>
      </c>
      <c r="O867" s="83"/>
      <c r="P867" s="193">
        <f>O867*H867</f>
        <v>0</v>
      </c>
      <c r="Q867" s="193">
        <v>0</v>
      </c>
      <c r="R867" s="193">
        <f>Q867*H867</f>
        <v>0</v>
      </c>
      <c r="S867" s="193">
        <v>0</v>
      </c>
      <c r="T867" s="194">
        <f>S867*H867</f>
        <v>0</v>
      </c>
      <c r="U867" s="37"/>
      <c r="V867" s="37"/>
      <c r="W867" s="37"/>
      <c r="X867" s="37"/>
      <c r="Y867" s="37"/>
      <c r="Z867" s="37"/>
      <c r="AA867" s="37"/>
      <c r="AB867" s="37"/>
      <c r="AC867" s="37"/>
      <c r="AD867" s="37"/>
      <c r="AE867" s="37"/>
      <c r="AR867" s="195" t="s">
        <v>129</v>
      </c>
      <c r="AT867" s="195" t="s">
        <v>124</v>
      </c>
      <c r="AU867" s="195" t="s">
        <v>71</v>
      </c>
      <c r="AY867" s="16" t="s">
        <v>130</v>
      </c>
      <c r="BE867" s="196">
        <f>IF(N867="základní",J867,0)</f>
        <v>0</v>
      </c>
      <c r="BF867" s="196">
        <f>IF(N867="snížená",J867,0)</f>
        <v>0</v>
      </c>
      <c r="BG867" s="196">
        <f>IF(N867="zákl. přenesená",J867,0)</f>
        <v>0</v>
      </c>
      <c r="BH867" s="196">
        <f>IF(N867="sníž. přenesená",J867,0)</f>
        <v>0</v>
      </c>
      <c r="BI867" s="196">
        <f>IF(N867="nulová",J867,0)</f>
        <v>0</v>
      </c>
      <c r="BJ867" s="16" t="s">
        <v>14</v>
      </c>
      <c r="BK867" s="196">
        <f>ROUND(I867*H867,2)</f>
        <v>0</v>
      </c>
      <c r="BL867" s="16" t="s">
        <v>129</v>
      </c>
      <c r="BM867" s="195" t="s">
        <v>2267</v>
      </c>
    </row>
    <row r="868" s="2" customFormat="1" ht="24.15" customHeight="1">
      <c r="A868" s="37"/>
      <c r="B868" s="38"/>
      <c r="C868" s="184" t="s">
        <v>2268</v>
      </c>
      <c r="D868" s="184" t="s">
        <v>124</v>
      </c>
      <c r="E868" s="185" t="s">
        <v>2269</v>
      </c>
      <c r="F868" s="186" t="s">
        <v>2270</v>
      </c>
      <c r="G868" s="187" t="s">
        <v>134</v>
      </c>
      <c r="H868" s="188">
        <v>20</v>
      </c>
      <c r="I868" s="189"/>
      <c r="J868" s="190">
        <f>ROUND(I868*H868,2)</f>
        <v>0</v>
      </c>
      <c r="K868" s="186" t="s">
        <v>128</v>
      </c>
      <c r="L868" s="43"/>
      <c r="M868" s="191" t="s">
        <v>19</v>
      </c>
      <c r="N868" s="192" t="s">
        <v>42</v>
      </c>
      <c r="O868" s="83"/>
      <c r="P868" s="193">
        <f>O868*H868</f>
        <v>0</v>
      </c>
      <c r="Q868" s="193">
        <v>0</v>
      </c>
      <c r="R868" s="193">
        <f>Q868*H868</f>
        <v>0</v>
      </c>
      <c r="S868" s="193">
        <v>0</v>
      </c>
      <c r="T868" s="194">
        <f>S868*H868</f>
        <v>0</v>
      </c>
      <c r="U868" s="37"/>
      <c r="V868" s="37"/>
      <c r="W868" s="37"/>
      <c r="X868" s="37"/>
      <c r="Y868" s="37"/>
      <c r="Z868" s="37"/>
      <c r="AA868" s="37"/>
      <c r="AB868" s="37"/>
      <c r="AC868" s="37"/>
      <c r="AD868" s="37"/>
      <c r="AE868" s="37"/>
      <c r="AR868" s="195" t="s">
        <v>129</v>
      </c>
      <c r="AT868" s="195" t="s">
        <v>124</v>
      </c>
      <c r="AU868" s="195" t="s">
        <v>71</v>
      </c>
      <c r="AY868" s="16" t="s">
        <v>130</v>
      </c>
      <c r="BE868" s="196">
        <f>IF(N868="základní",J868,0)</f>
        <v>0</v>
      </c>
      <c r="BF868" s="196">
        <f>IF(N868="snížená",J868,0)</f>
        <v>0</v>
      </c>
      <c r="BG868" s="196">
        <f>IF(N868="zákl. přenesená",J868,0)</f>
        <v>0</v>
      </c>
      <c r="BH868" s="196">
        <f>IF(N868="sníž. přenesená",J868,0)</f>
        <v>0</v>
      </c>
      <c r="BI868" s="196">
        <f>IF(N868="nulová",J868,0)</f>
        <v>0</v>
      </c>
      <c r="BJ868" s="16" t="s">
        <v>14</v>
      </c>
      <c r="BK868" s="196">
        <f>ROUND(I868*H868,2)</f>
        <v>0</v>
      </c>
      <c r="BL868" s="16" t="s">
        <v>129</v>
      </c>
      <c r="BM868" s="195" t="s">
        <v>2271</v>
      </c>
    </row>
    <row r="869" s="2" customFormat="1" ht="24.15" customHeight="1">
      <c r="A869" s="37"/>
      <c r="B869" s="38"/>
      <c r="C869" s="184" t="s">
        <v>2272</v>
      </c>
      <c r="D869" s="184" t="s">
        <v>124</v>
      </c>
      <c r="E869" s="185" t="s">
        <v>2273</v>
      </c>
      <c r="F869" s="186" t="s">
        <v>2274</v>
      </c>
      <c r="G869" s="187" t="s">
        <v>134</v>
      </c>
      <c r="H869" s="188">
        <v>20</v>
      </c>
      <c r="I869" s="189"/>
      <c r="J869" s="190">
        <f>ROUND(I869*H869,2)</f>
        <v>0</v>
      </c>
      <c r="K869" s="186" t="s">
        <v>128</v>
      </c>
      <c r="L869" s="43"/>
      <c r="M869" s="191" t="s">
        <v>19</v>
      </c>
      <c r="N869" s="192" t="s">
        <v>42</v>
      </c>
      <c r="O869" s="83"/>
      <c r="P869" s="193">
        <f>O869*H869</f>
        <v>0</v>
      </c>
      <c r="Q869" s="193">
        <v>0</v>
      </c>
      <c r="R869" s="193">
        <f>Q869*H869</f>
        <v>0</v>
      </c>
      <c r="S869" s="193">
        <v>0</v>
      </c>
      <c r="T869" s="194">
        <f>S869*H869</f>
        <v>0</v>
      </c>
      <c r="U869" s="37"/>
      <c r="V869" s="37"/>
      <c r="W869" s="37"/>
      <c r="X869" s="37"/>
      <c r="Y869" s="37"/>
      <c r="Z869" s="37"/>
      <c r="AA869" s="37"/>
      <c r="AB869" s="37"/>
      <c r="AC869" s="37"/>
      <c r="AD869" s="37"/>
      <c r="AE869" s="37"/>
      <c r="AR869" s="195" t="s">
        <v>129</v>
      </c>
      <c r="AT869" s="195" t="s">
        <v>124</v>
      </c>
      <c r="AU869" s="195" t="s">
        <v>71</v>
      </c>
      <c r="AY869" s="16" t="s">
        <v>130</v>
      </c>
      <c r="BE869" s="196">
        <f>IF(N869="základní",J869,0)</f>
        <v>0</v>
      </c>
      <c r="BF869" s="196">
        <f>IF(N869="snížená",J869,0)</f>
        <v>0</v>
      </c>
      <c r="BG869" s="196">
        <f>IF(N869="zákl. přenesená",J869,0)</f>
        <v>0</v>
      </c>
      <c r="BH869" s="196">
        <f>IF(N869="sníž. přenesená",J869,0)</f>
        <v>0</v>
      </c>
      <c r="BI869" s="196">
        <f>IF(N869="nulová",J869,0)</f>
        <v>0</v>
      </c>
      <c r="BJ869" s="16" t="s">
        <v>14</v>
      </c>
      <c r="BK869" s="196">
        <f>ROUND(I869*H869,2)</f>
        <v>0</v>
      </c>
      <c r="BL869" s="16" t="s">
        <v>129</v>
      </c>
      <c r="BM869" s="195" t="s">
        <v>2275</v>
      </c>
    </row>
    <row r="870" s="2" customFormat="1" ht="24.15" customHeight="1">
      <c r="A870" s="37"/>
      <c r="B870" s="38"/>
      <c r="C870" s="184" t="s">
        <v>2276</v>
      </c>
      <c r="D870" s="184" t="s">
        <v>124</v>
      </c>
      <c r="E870" s="185" t="s">
        <v>2277</v>
      </c>
      <c r="F870" s="186" t="s">
        <v>2278</v>
      </c>
      <c r="G870" s="187" t="s">
        <v>134</v>
      </c>
      <c r="H870" s="188">
        <v>20</v>
      </c>
      <c r="I870" s="189"/>
      <c r="J870" s="190">
        <f>ROUND(I870*H870,2)</f>
        <v>0</v>
      </c>
      <c r="K870" s="186" t="s">
        <v>128</v>
      </c>
      <c r="L870" s="43"/>
      <c r="M870" s="191" t="s">
        <v>19</v>
      </c>
      <c r="N870" s="192" t="s">
        <v>42</v>
      </c>
      <c r="O870" s="83"/>
      <c r="P870" s="193">
        <f>O870*H870</f>
        <v>0</v>
      </c>
      <c r="Q870" s="193">
        <v>0</v>
      </c>
      <c r="R870" s="193">
        <f>Q870*H870</f>
        <v>0</v>
      </c>
      <c r="S870" s="193">
        <v>0</v>
      </c>
      <c r="T870" s="194">
        <f>S870*H870</f>
        <v>0</v>
      </c>
      <c r="U870" s="37"/>
      <c r="V870" s="37"/>
      <c r="W870" s="37"/>
      <c r="X870" s="37"/>
      <c r="Y870" s="37"/>
      <c r="Z870" s="37"/>
      <c r="AA870" s="37"/>
      <c r="AB870" s="37"/>
      <c r="AC870" s="37"/>
      <c r="AD870" s="37"/>
      <c r="AE870" s="37"/>
      <c r="AR870" s="195" t="s">
        <v>129</v>
      </c>
      <c r="AT870" s="195" t="s">
        <v>124</v>
      </c>
      <c r="AU870" s="195" t="s">
        <v>71</v>
      </c>
      <c r="AY870" s="16" t="s">
        <v>130</v>
      </c>
      <c r="BE870" s="196">
        <f>IF(N870="základní",J870,0)</f>
        <v>0</v>
      </c>
      <c r="BF870" s="196">
        <f>IF(N870="snížená",J870,0)</f>
        <v>0</v>
      </c>
      <c r="BG870" s="196">
        <f>IF(N870="zákl. přenesená",J870,0)</f>
        <v>0</v>
      </c>
      <c r="BH870" s="196">
        <f>IF(N870="sníž. přenesená",J870,0)</f>
        <v>0</v>
      </c>
      <c r="BI870" s="196">
        <f>IF(N870="nulová",J870,0)</f>
        <v>0</v>
      </c>
      <c r="BJ870" s="16" t="s">
        <v>14</v>
      </c>
      <c r="BK870" s="196">
        <f>ROUND(I870*H870,2)</f>
        <v>0</v>
      </c>
      <c r="BL870" s="16" t="s">
        <v>129</v>
      </c>
      <c r="BM870" s="195" t="s">
        <v>2279</v>
      </c>
    </row>
    <row r="871" s="2" customFormat="1" ht="24.15" customHeight="1">
      <c r="A871" s="37"/>
      <c r="B871" s="38"/>
      <c r="C871" s="184" t="s">
        <v>2280</v>
      </c>
      <c r="D871" s="184" t="s">
        <v>124</v>
      </c>
      <c r="E871" s="185" t="s">
        <v>2281</v>
      </c>
      <c r="F871" s="186" t="s">
        <v>2282</v>
      </c>
      <c r="G871" s="187" t="s">
        <v>134</v>
      </c>
      <c r="H871" s="188">
        <v>20</v>
      </c>
      <c r="I871" s="189"/>
      <c r="J871" s="190">
        <f>ROUND(I871*H871,2)</f>
        <v>0</v>
      </c>
      <c r="K871" s="186" t="s">
        <v>128</v>
      </c>
      <c r="L871" s="43"/>
      <c r="M871" s="191" t="s">
        <v>19</v>
      </c>
      <c r="N871" s="192" t="s">
        <v>42</v>
      </c>
      <c r="O871" s="83"/>
      <c r="P871" s="193">
        <f>O871*H871</f>
        <v>0</v>
      </c>
      <c r="Q871" s="193">
        <v>0</v>
      </c>
      <c r="R871" s="193">
        <f>Q871*H871</f>
        <v>0</v>
      </c>
      <c r="S871" s="193">
        <v>0</v>
      </c>
      <c r="T871" s="194">
        <f>S871*H871</f>
        <v>0</v>
      </c>
      <c r="U871" s="37"/>
      <c r="V871" s="37"/>
      <c r="W871" s="37"/>
      <c r="X871" s="37"/>
      <c r="Y871" s="37"/>
      <c r="Z871" s="37"/>
      <c r="AA871" s="37"/>
      <c r="AB871" s="37"/>
      <c r="AC871" s="37"/>
      <c r="AD871" s="37"/>
      <c r="AE871" s="37"/>
      <c r="AR871" s="195" t="s">
        <v>129</v>
      </c>
      <c r="AT871" s="195" t="s">
        <v>124</v>
      </c>
      <c r="AU871" s="195" t="s">
        <v>71</v>
      </c>
      <c r="AY871" s="16" t="s">
        <v>130</v>
      </c>
      <c r="BE871" s="196">
        <f>IF(N871="základní",J871,0)</f>
        <v>0</v>
      </c>
      <c r="BF871" s="196">
        <f>IF(N871="snížená",J871,0)</f>
        <v>0</v>
      </c>
      <c r="BG871" s="196">
        <f>IF(N871="zákl. přenesená",J871,0)</f>
        <v>0</v>
      </c>
      <c r="BH871" s="196">
        <f>IF(N871="sníž. přenesená",J871,0)</f>
        <v>0</v>
      </c>
      <c r="BI871" s="196">
        <f>IF(N871="nulová",J871,0)</f>
        <v>0</v>
      </c>
      <c r="BJ871" s="16" t="s">
        <v>14</v>
      </c>
      <c r="BK871" s="196">
        <f>ROUND(I871*H871,2)</f>
        <v>0</v>
      </c>
      <c r="BL871" s="16" t="s">
        <v>129</v>
      </c>
      <c r="BM871" s="195" t="s">
        <v>2283</v>
      </c>
    </row>
    <row r="872" s="2" customFormat="1" ht="33" customHeight="1">
      <c r="A872" s="37"/>
      <c r="B872" s="38"/>
      <c r="C872" s="184" t="s">
        <v>2284</v>
      </c>
      <c r="D872" s="184" t="s">
        <v>124</v>
      </c>
      <c r="E872" s="185" t="s">
        <v>2285</v>
      </c>
      <c r="F872" s="186" t="s">
        <v>2286</v>
      </c>
      <c r="G872" s="187" t="s">
        <v>416</v>
      </c>
      <c r="H872" s="188">
        <v>100</v>
      </c>
      <c r="I872" s="189"/>
      <c r="J872" s="190">
        <f>ROUND(I872*H872,2)</f>
        <v>0</v>
      </c>
      <c r="K872" s="186" t="s">
        <v>128</v>
      </c>
      <c r="L872" s="43"/>
      <c r="M872" s="191" t="s">
        <v>19</v>
      </c>
      <c r="N872" s="192" t="s">
        <v>42</v>
      </c>
      <c r="O872" s="83"/>
      <c r="P872" s="193">
        <f>O872*H872</f>
        <v>0</v>
      </c>
      <c r="Q872" s="193">
        <v>0</v>
      </c>
      <c r="R872" s="193">
        <f>Q872*H872</f>
        <v>0</v>
      </c>
      <c r="S872" s="193">
        <v>0</v>
      </c>
      <c r="T872" s="194">
        <f>S872*H872</f>
        <v>0</v>
      </c>
      <c r="U872" s="37"/>
      <c r="V872" s="37"/>
      <c r="W872" s="37"/>
      <c r="X872" s="37"/>
      <c r="Y872" s="37"/>
      <c r="Z872" s="37"/>
      <c r="AA872" s="37"/>
      <c r="AB872" s="37"/>
      <c r="AC872" s="37"/>
      <c r="AD872" s="37"/>
      <c r="AE872" s="37"/>
      <c r="AR872" s="195" t="s">
        <v>129</v>
      </c>
      <c r="AT872" s="195" t="s">
        <v>124</v>
      </c>
      <c r="AU872" s="195" t="s">
        <v>71</v>
      </c>
      <c r="AY872" s="16" t="s">
        <v>130</v>
      </c>
      <c r="BE872" s="196">
        <f>IF(N872="základní",J872,0)</f>
        <v>0</v>
      </c>
      <c r="BF872" s="196">
        <f>IF(N872="snížená",J872,0)</f>
        <v>0</v>
      </c>
      <c r="BG872" s="196">
        <f>IF(N872="zákl. přenesená",J872,0)</f>
        <v>0</v>
      </c>
      <c r="BH872" s="196">
        <f>IF(N872="sníž. přenesená",J872,0)</f>
        <v>0</v>
      </c>
      <c r="BI872" s="196">
        <f>IF(N872="nulová",J872,0)</f>
        <v>0</v>
      </c>
      <c r="BJ872" s="16" t="s">
        <v>14</v>
      </c>
      <c r="BK872" s="196">
        <f>ROUND(I872*H872,2)</f>
        <v>0</v>
      </c>
      <c r="BL872" s="16" t="s">
        <v>129</v>
      </c>
      <c r="BM872" s="195" t="s">
        <v>2287</v>
      </c>
    </row>
    <row r="873" s="2" customFormat="1" ht="33" customHeight="1">
      <c r="A873" s="37"/>
      <c r="B873" s="38"/>
      <c r="C873" s="184" t="s">
        <v>2288</v>
      </c>
      <c r="D873" s="184" t="s">
        <v>124</v>
      </c>
      <c r="E873" s="185" t="s">
        <v>2289</v>
      </c>
      <c r="F873" s="186" t="s">
        <v>2290</v>
      </c>
      <c r="G873" s="187" t="s">
        <v>416</v>
      </c>
      <c r="H873" s="188">
        <v>100</v>
      </c>
      <c r="I873" s="189"/>
      <c r="J873" s="190">
        <f>ROUND(I873*H873,2)</f>
        <v>0</v>
      </c>
      <c r="K873" s="186" t="s">
        <v>128</v>
      </c>
      <c r="L873" s="43"/>
      <c r="M873" s="191" t="s">
        <v>19</v>
      </c>
      <c r="N873" s="192" t="s">
        <v>42</v>
      </c>
      <c r="O873" s="83"/>
      <c r="P873" s="193">
        <f>O873*H873</f>
        <v>0</v>
      </c>
      <c r="Q873" s="193">
        <v>0</v>
      </c>
      <c r="R873" s="193">
        <f>Q873*H873</f>
        <v>0</v>
      </c>
      <c r="S873" s="193">
        <v>0</v>
      </c>
      <c r="T873" s="194">
        <f>S873*H873</f>
        <v>0</v>
      </c>
      <c r="U873" s="37"/>
      <c r="V873" s="37"/>
      <c r="W873" s="37"/>
      <c r="X873" s="37"/>
      <c r="Y873" s="37"/>
      <c r="Z873" s="37"/>
      <c r="AA873" s="37"/>
      <c r="AB873" s="37"/>
      <c r="AC873" s="37"/>
      <c r="AD873" s="37"/>
      <c r="AE873" s="37"/>
      <c r="AR873" s="195" t="s">
        <v>129</v>
      </c>
      <c r="AT873" s="195" t="s">
        <v>124</v>
      </c>
      <c r="AU873" s="195" t="s">
        <v>71</v>
      </c>
      <c r="AY873" s="16" t="s">
        <v>130</v>
      </c>
      <c r="BE873" s="196">
        <f>IF(N873="základní",J873,0)</f>
        <v>0</v>
      </c>
      <c r="BF873" s="196">
        <f>IF(N873="snížená",J873,0)</f>
        <v>0</v>
      </c>
      <c r="BG873" s="196">
        <f>IF(N873="zákl. přenesená",J873,0)</f>
        <v>0</v>
      </c>
      <c r="BH873" s="196">
        <f>IF(N873="sníž. přenesená",J873,0)</f>
        <v>0</v>
      </c>
      <c r="BI873" s="196">
        <f>IF(N873="nulová",J873,0)</f>
        <v>0</v>
      </c>
      <c r="BJ873" s="16" t="s">
        <v>14</v>
      </c>
      <c r="BK873" s="196">
        <f>ROUND(I873*H873,2)</f>
        <v>0</v>
      </c>
      <c r="BL873" s="16" t="s">
        <v>129</v>
      </c>
      <c r="BM873" s="195" t="s">
        <v>2291</v>
      </c>
    </row>
    <row r="874" s="2" customFormat="1" ht="33" customHeight="1">
      <c r="A874" s="37"/>
      <c r="B874" s="38"/>
      <c r="C874" s="184" t="s">
        <v>2292</v>
      </c>
      <c r="D874" s="184" t="s">
        <v>124</v>
      </c>
      <c r="E874" s="185" t="s">
        <v>2293</v>
      </c>
      <c r="F874" s="186" t="s">
        <v>2294</v>
      </c>
      <c r="G874" s="187" t="s">
        <v>416</v>
      </c>
      <c r="H874" s="188">
        <v>20</v>
      </c>
      <c r="I874" s="189"/>
      <c r="J874" s="190">
        <f>ROUND(I874*H874,2)</f>
        <v>0</v>
      </c>
      <c r="K874" s="186" t="s">
        <v>128</v>
      </c>
      <c r="L874" s="43"/>
      <c r="M874" s="191" t="s">
        <v>19</v>
      </c>
      <c r="N874" s="192" t="s">
        <v>42</v>
      </c>
      <c r="O874" s="83"/>
      <c r="P874" s="193">
        <f>O874*H874</f>
        <v>0</v>
      </c>
      <c r="Q874" s="193">
        <v>0</v>
      </c>
      <c r="R874" s="193">
        <f>Q874*H874</f>
        <v>0</v>
      </c>
      <c r="S874" s="193">
        <v>0</v>
      </c>
      <c r="T874" s="194">
        <f>S874*H874</f>
        <v>0</v>
      </c>
      <c r="U874" s="37"/>
      <c r="V874" s="37"/>
      <c r="W874" s="37"/>
      <c r="X874" s="37"/>
      <c r="Y874" s="37"/>
      <c r="Z874" s="37"/>
      <c r="AA874" s="37"/>
      <c r="AB874" s="37"/>
      <c r="AC874" s="37"/>
      <c r="AD874" s="37"/>
      <c r="AE874" s="37"/>
      <c r="AR874" s="195" t="s">
        <v>129</v>
      </c>
      <c r="AT874" s="195" t="s">
        <v>124</v>
      </c>
      <c r="AU874" s="195" t="s">
        <v>71</v>
      </c>
      <c r="AY874" s="16" t="s">
        <v>130</v>
      </c>
      <c r="BE874" s="196">
        <f>IF(N874="základní",J874,0)</f>
        <v>0</v>
      </c>
      <c r="BF874" s="196">
        <f>IF(N874="snížená",J874,0)</f>
        <v>0</v>
      </c>
      <c r="BG874" s="196">
        <f>IF(N874="zákl. přenesená",J874,0)</f>
        <v>0</v>
      </c>
      <c r="BH874" s="196">
        <f>IF(N874="sníž. přenesená",J874,0)</f>
        <v>0</v>
      </c>
      <c r="BI874" s="196">
        <f>IF(N874="nulová",J874,0)</f>
        <v>0</v>
      </c>
      <c r="BJ874" s="16" t="s">
        <v>14</v>
      </c>
      <c r="BK874" s="196">
        <f>ROUND(I874*H874,2)</f>
        <v>0</v>
      </c>
      <c r="BL874" s="16" t="s">
        <v>129</v>
      </c>
      <c r="BM874" s="195" t="s">
        <v>2295</v>
      </c>
    </row>
    <row r="875" s="2" customFormat="1" ht="37.8" customHeight="1">
      <c r="A875" s="37"/>
      <c r="B875" s="38"/>
      <c r="C875" s="184" t="s">
        <v>2296</v>
      </c>
      <c r="D875" s="184" t="s">
        <v>124</v>
      </c>
      <c r="E875" s="185" t="s">
        <v>2297</v>
      </c>
      <c r="F875" s="186" t="s">
        <v>2298</v>
      </c>
      <c r="G875" s="187" t="s">
        <v>416</v>
      </c>
      <c r="H875" s="188">
        <v>20</v>
      </c>
      <c r="I875" s="189"/>
      <c r="J875" s="190">
        <f>ROUND(I875*H875,2)</f>
        <v>0</v>
      </c>
      <c r="K875" s="186" t="s">
        <v>128</v>
      </c>
      <c r="L875" s="43"/>
      <c r="M875" s="191" t="s">
        <v>19</v>
      </c>
      <c r="N875" s="192" t="s">
        <v>42</v>
      </c>
      <c r="O875" s="83"/>
      <c r="P875" s="193">
        <f>O875*H875</f>
        <v>0</v>
      </c>
      <c r="Q875" s="193">
        <v>0</v>
      </c>
      <c r="R875" s="193">
        <f>Q875*H875</f>
        <v>0</v>
      </c>
      <c r="S875" s="193">
        <v>0</v>
      </c>
      <c r="T875" s="194">
        <f>S875*H875</f>
        <v>0</v>
      </c>
      <c r="U875" s="37"/>
      <c r="V875" s="37"/>
      <c r="W875" s="37"/>
      <c r="X875" s="37"/>
      <c r="Y875" s="37"/>
      <c r="Z875" s="37"/>
      <c r="AA875" s="37"/>
      <c r="AB875" s="37"/>
      <c r="AC875" s="37"/>
      <c r="AD875" s="37"/>
      <c r="AE875" s="37"/>
      <c r="AR875" s="195" t="s">
        <v>129</v>
      </c>
      <c r="AT875" s="195" t="s">
        <v>124</v>
      </c>
      <c r="AU875" s="195" t="s">
        <v>71</v>
      </c>
      <c r="AY875" s="16" t="s">
        <v>130</v>
      </c>
      <c r="BE875" s="196">
        <f>IF(N875="základní",J875,0)</f>
        <v>0</v>
      </c>
      <c r="BF875" s="196">
        <f>IF(N875="snížená",J875,0)</f>
        <v>0</v>
      </c>
      <c r="BG875" s="196">
        <f>IF(N875="zákl. přenesená",J875,0)</f>
        <v>0</v>
      </c>
      <c r="BH875" s="196">
        <f>IF(N875="sníž. přenesená",J875,0)</f>
        <v>0</v>
      </c>
      <c r="BI875" s="196">
        <f>IF(N875="nulová",J875,0)</f>
        <v>0</v>
      </c>
      <c r="BJ875" s="16" t="s">
        <v>14</v>
      </c>
      <c r="BK875" s="196">
        <f>ROUND(I875*H875,2)</f>
        <v>0</v>
      </c>
      <c r="BL875" s="16" t="s">
        <v>129</v>
      </c>
      <c r="BM875" s="195" t="s">
        <v>2299</v>
      </c>
    </row>
    <row r="876" s="2" customFormat="1" ht="37.8" customHeight="1">
      <c r="A876" s="37"/>
      <c r="B876" s="38"/>
      <c r="C876" s="184" t="s">
        <v>2300</v>
      </c>
      <c r="D876" s="184" t="s">
        <v>124</v>
      </c>
      <c r="E876" s="185" t="s">
        <v>2301</v>
      </c>
      <c r="F876" s="186" t="s">
        <v>2302</v>
      </c>
      <c r="G876" s="187" t="s">
        <v>416</v>
      </c>
      <c r="H876" s="188">
        <v>20</v>
      </c>
      <c r="I876" s="189"/>
      <c r="J876" s="190">
        <f>ROUND(I876*H876,2)</f>
        <v>0</v>
      </c>
      <c r="K876" s="186" t="s">
        <v>128</v>
      </c>
      <c r="L876" s="43"/>
      <c r="M876" s="191" t="s">
        <v>19</v>
      </c>
      <c r="N876" s="192" t="s">
        <v>42</v>
      </c>
      <c r="O876" s="83"/>
      <c r="P876" s="193">
        <f>O876*H876</f>
        <v>0</v>
      </c>
      <c r="Q876" s="193">
        <v>0</v>
      </c>
      <c r="R876" s="193">
        <f>Q876*H876</f>
        <v>0</v>
      </c>
      <c r="S876" s="193">
        <v>0</v>
      </c>
      <c r="T876" s="194">
        <f>S876*H876</f>
        <v>0</v>
      </c>
      <c r="U876" s="37"/>
      <c r="V876" s="37"/>
      <c r="W876" s="37"/>
      <c r="X876" s="37"/>
      <c r="Y876" s="37"/>
      <c r="Z876" s="37"/>
      <c r="AA876" s="37"/>
      <c r="AB876" s="37"/>
      <c r="AC876" s="37"/>
      <c r="AD876" s="37"/>
      <c r="AE876" s="37"/>
      <c r="AR876" s="195" t="s">
        <v>129</v>
      </c>
      <c r="AT876" s="195" t="s">
        <v>124</v>
      </c>
      <c r="AU876" s="195" t="s">
        <v>71</v>
      </c>
      <c r="AY876" s="16" t="s">
        <v>130</v>
      </c>
      <c r="BE876" s="196">
        <f>IF(N876="základní",J876,0)</f>
        <v>0</v>
      </c>
      <c r="BF876" s="196">
        <f>IF(N876="snížená",J876,0)</f>
        <v>0</v>
      </c>
      <c r="BG876" s="196">
        <f>IF(N876="zákl. přenesená",J876,0)</f>
        <v>0</v>
      </c>
      <c r="BH876" s="196">
        <f>IF(N876="sníž. přenesená",J876,0)</f>
        <v>0</v>
      </c>
      <c r="BI876" s="196">
        <f>IF(N876="nulová",J876,0)</f>
        <v>0</v>
      </c>
      <c r="BJ876" s="16" t="s">
        <v>14</v>
      </c>
      <c r="BK876" s="196">
        <f>ROUND(I876*H876,2)</f>
        <v>0</v>
      </c>
      <c r="BL876" s="16" t="s">
        <v>129</v>
      </c>
      <c r="BM876" s="195" t="s">
        <v>2303</v>
      </c>
    </row>
    <row r="877" s="2" customFormat="1" ht="33" customHeight="1">
      <c r="A877" s="37"/>
      <c r="B877" s="38"/>
      <c r="C877" s="184" t="s">
        <v>2304</v>
      </c>
      <c r="D877" s="184" t="s">
        <v>124</v>
      </c>
      <c r="E877" s="185" t="s">
        <v>2305</v>
      </c>
      <c r="F877" s="186" t="s">
        <v>2306</v>
      </c>
      <c r="G877" s="187" t="s">
        <v>416</v>
      </c>
      <c r="H877" s="188">
        <v>20</v>
      </c>
      <c r="I877" s="189"/>
      <c r="J877" s="190">
        <f>ROUND(I877*H877,2)</f>
        <v>0</v>
      </c>
      <c r="K877" s="186" t="s">
        <v>128</v>
      </c>
      <c r="L877" s="43"/>
      <c r="M877" s="191" t="s">
        <v>19</v>
      </c>
      <c r="N877" s="192" t="s">
        <v>42</v>
      </c>
      <c r="O877" s="83"/>
      <c r="P877" s="193">
        <f>O877*H877</f>
        <v>0</v>
      </c>
      <c r="Q877" s="193">
        <v>0</v>
      </c>
      <c r="R877" s="193">
        <f>Q877*H877</f>
        <v>0</v>
      </c>
      <c r="S877" s="193">
        <v>0</v>
      </c>
      <c r="T877" s="194">
        <f>S877*H877</f>
        <v>0</v>
      </c>
      <c r="U877" s="37"/>
      <c r="V877" s="37"/>
      <c r="W877" s="37"/>
      <c r="X877" s="37"/>
      <c r="Y877" s="37"/>
      <c r="Z877" s="37"/>
      <c r="AA877" s="37"/>
      <c r="AB877" s="37"/>
      <c r="AC877" s="37"/>
      <c r="AD877" s="37"/>
      <c r="AE877" s="37"/>
      <c r="AR877" s="195" t="s">
        <v>129</v>
      </c>
      <c r="AT877" s="195" t="s">
        <v>124</v>
      </c>
      <c r="AU877" s="195" t="s">
        <v>71</v>
      </c>
      <c r="AY877" s="16" t="s">
        <v>130</v>
      </c>
      <c r="BE877" s="196">
        <f>IF(N877="základní",J877,0)</f>
        <v>0</v>
      </c>
      <c r="BF877" s="196">
        <f>IF(N877="snížená",J877,0)</f>
        <v>0</v>
      </c>
      <c r="BG877" s="196">
        <f>IF(N877="zákl. přenesená",J877,0)</f>
        <v>0</v>
      </c>
      <c r="BH877" s="196">
        <f>IF(N877="sníž. přenesená",J877,0)</f>
        <v>0</v>
      </c>
      <c r="BI877" s="196">
        <f>IF(N877="nulová",J877,0)</f>
        <v>0</v>
      </c>
      <c r="BJ877" s="16" t="s">
        <v>14</v>
      </c>
      <c r="BK877" s="196">
        <f>ROUND(I877*H877,2)</f>
        <v>0</v>
      </c>
      <c r="BL877" s="16" t="s">
        <v>129</v>
      </c>
      <c r="BM877" s="195" t="s">
        <v>2307</v>
      </c>
    </row>
    <row r="878" s="2" customFormat="1" ht="33" customHeight="1">
      <c r="A878" s="37"/>
      <c r="B878" s="38"/>
      <c r="C878" s="184" t="s">
        <v>2308</v>
      </c>
      <c r="D878" s="184" t="s">
        <v>124</v>
      </c>
      <c r="E878" s="185" t="s">
        <v>2309</v>
      </c>
      <c r="F878" s="186" t="s">
        <v>2310</v>
      </c>
      <c r="G878" s="187" t="s">
        <v>416</v>
      </c>
      <c r="H878" s="188">
        <v>20</v>
      </c>
      <c r="I878" s="189"/>
      <c r="J878" s="190">
        <f>ROUND(I878*H878,2)</f>
        <v>0</v>
      </c>
      <c r="K878" s="186" t="s">
        <v>128</v>
      </c>
      <c r="L878" s="43"/>
      <c r="M878" s="191" t="s">
        <v>19</v>
      </c>
      <c r="N878" s="192" t="s">
        <v>42</v>
      </c>
      <c r="O878" s="83"/>
      <c r="P878" s="193">
        <f>O878*H878</f>
        <v>0</v>
      </c>
      <c r="Q878" s="193">
        <v>0</v>
      </c>
      <c r="R878" s="193">
        <f>Q878*H878</f>
        <v>0</v>
      </c>
      <c r="S878" s="193">
        <v>0</v>
      </c>
      <c r="T878" s="194">
        <f>S878*H878</f>
        <v>0</v>
      </c>
      <c r="U878" s="37"/>
      <c r="V878" s="37"/>
      <c r="W878" s="37"/>
      <c r="X878" s="37"/>
      <c r="Y878" s="37"/>
      <c r="Z878" s="37"/>
      <c r="AA878" s="37"/>
      <c r="AB878" s="37"/>
      <c r="AC878" s="37"/>
      <c r="AD878" s="37"/>
      <c r="AE878" s="37"/>
      <c r="AR878" s="195" t="s">
        <v>129</v>
      </c>
      <c r="AT878" s="195" t="s">
        <v>124</v>
      </c>
      <c r="AU878" s="195" t="s">
        <v>71</v>
      </c>
      <c r="AY878" s="16" t="s">
        <v>130</v>
      </c>
      <c r="BE878" s="196">
        <f>IF(N878="základní",J878,0)</f>
        <v>0</v>
      </c>
      <c r="BF878" s="196">
        <f>IF(N878="snížená",J878,0)</f>
        <v>0</v>
      </c>
      <c r="BG878" s="196">
        <f>IF(N878="zákl. přenesená",J878,0)</f>
        <v>0</v>
      </c>
      <c r="BH878" s="196">
        <f>IF(N878="sníž. přenesená",J878,0)</f>
        <v>0</v>
      </c>
      <c r="BI878" s="196">
        <f>IF(N878="nulová",J878,0)</f>
        <v>0</v>
      </c>
      <c r="BJ878" s="16" t="s">
        <v>14</v>
      </c>
      <c r="BK878" s="196">
        <f>ROUND(I878*H878,2)</f>
        <v>0</v>
      </c>
      <c r="BL878" s="16" t="s">
        <v>129</v>
      </c>
      <c r="BM878" s="195" t="s">
        <v>2311</v>
      </c>
    </row>
    <row r="879" s="2" customFormat="1" ht="33" customHeight="1">
      <c r="A879" s="37"/>
      <c r="B879" s="38"/>
      <c r="C879" s="184" t="s">
        <v>2312</v>
      </c>
      <c r="D879" s="184" t="s">
        <v>124</v>
      </c>
      <c r="E879" s="185" t="s">
        <v>2313</v>
      </c>
      <c r="F879" s="186" t="s">
        <v>2314</v>
      </c>
      <c r="G879" s="187" t="s">
        <v>416</v>
      </c>
      <c r="H879" s="188">
        <v>20</v>
      </c>
      <c r="I879" s="189"/>
      <c r="J879" s="190">
        <f>ROUND(I879*H879,2)</f>
        <v>0</v>
      </c>
      <c r="K879" s="186" t="s">
        <v>128</v>
      </c>
      <c r="L879" s="43"/>
      <c r="M879" s="191" t="s">
        <v>19</v>
      </c>
      <c r="N879" s="192" t="s">
        <v>42</v>
      </c>
      <c r="O879" s="83"/>
      <c r="P879" s="193">
        <f>O879*H879</f>
        <v>0</v>
      </c>
      <c r="Q879" s="193">
        <v>0</v>
      </c>
      <c r="R879" s="193">
        <f>Q879*H879</f>
        <v>0</v>
      </c>
      <c r="S879" s="193">
        <v>0</v>
      </c>
      <c r="T879" s="194">
        <f>S879*H879</f>
        <v>0</v>
      </c>
      <c r="U879" s="37"/>
      <c r="V879" s="37"/>
      <c r="W879" s="37"/>
      <c r="X879" s="37"/>
      <c r="Y879" s="37"/>
      <c r="Z879" s="37"/>
      <c r="AA879" s="37"/>
      <c r="AB879" s="37"/>
      <c r="AC879" s="37"/>
      <c r="AD879" s="37"/>
      <c r="AE879" s="37"/>
      <c r="AR879" s="195" t="s">
        <v>129</v>
      </c>
      <c r="AT879" s="195" t="s">
        <v>124</v>
      </c>
      <c r="AU879" s="195" t="s">
        <v>71</v>
      </c>
      <c r="AY879" s="16" t="s">
        <v>130</v>
      </c>
      <c r="BE879" s="196">
        <f>IF(N879="základní",J879,0)</f>
        <v>0</v>
      </c>
      <c r="BF879" s="196">
        <f>IF(N879="snížená",J879,0)</f>
        <v>0</v>
      </c>
      <c r="BG879" s="196">
        <f>IF(N879="zákl. přenesená",J879,0)</f>
        <v>0</v>
      </c>
      <c r="BH879" s="196">
        <f>IF(N879="sníž. přenesená",J879,0)</f>
        <v>0</v>
      </c>
      <c r="BI879" s="196">
        <f>IF(N879="nulová",J879,0)</f>
        <v>0</v>
      </c>
      <c r="BJ879" s="16" t="s">
        <v>14</v>
      </c>
      <c r="BK879" s="196">
        <f>ROUND(I879*H879,2)</f>
        <v>0</v>
      </c>
      <c r="BL879" s="16" t="s">
        <v>129</v>
      </c>
      <c r="BM879" s="195" t="s">
        <v>2315</v>
      </c>
    </row>
    <row r="880" s="2" customFormat="1" ht="33" customHeight="1">
      <c r="A880" s="37"/>
      <c r="B880" s="38"/>
      <c r="C880" s="184" t="s">
        <v>2316</v>
      </c>
      <c r="D880" s="184" t="s">
        <v>124</v>
      </c>
      <c r="E880" s="185" t="s">
        <v>2317</v>
      </c>
      <c r="F880" s="186" t="s">
        <v>2318</v>
      </c>
      <c r="G880" s="187" t="s">
        <v>416</v>
      </c>
      <c r="H880" s="188">
        <v>20</v>
      </c>
      <c r="I880" s="189"/>
      <c r="J880" s="190">
        <f>ROUND(I880*H880,2)</f>
        <v>0</v>
      </c>
      <c r="K880" s="186" t="s">
        <v>128</v>
      </c>
      <c r="L880" s="43"/>
      <c r="M880" s="191" t="s">
        <v>19</v>
      </c>
      <c r="N880" s="192" t="s">
        <v>42</v>
      </c>
      <c r="O880" s="83"/>
      <c r="P880" s="193">
        <f>O880*H880</f>
        <v>0</v>
      </c>
      <c r="Q880" s="193">
        <v>0</v>
      </c>
      <c r="R880" s="193">
        <f>Q880*H880</f>
        <v>0</v>
      </c>
      <c r="S880" s="193">
        <v>0</v>
      </c>
      <c r="T880" s="194">
        <f>S880*H880</f>
        <v>0</v>
      </c>
      <c r="U880" s="37"/>
      <c r="V880" s="37"/>
      <c r="W880" s="37"/>
      <c r="X880" s="37"/>
      <c r="Y880" s="37"/>
      <c r="Z880" s="37"/>
      <c r="AA880" s="37"/>
      <c r="AB880" s="37"/>
      <c r="AC880" s="37"/>
      <c r="AD880" s="37"/>
      <c r="AE880" s="37"/>
      <c r="AR880" s="195" t="s">
        <v>129</v>
      </c>
      <c r="AT880" s="195" t="s">
        <v>124</v>
      </c>
      <c r="AU880" s="195" t="s">
        <v>71</v>
      </c>
      <c r="AY880" s="16" t="s">
        <v>130</v>
      </c>
      <c r="BE880" s="196">
        <f>IF(N880="základní",J880,0)</f>
        <v>0</v>
      </c>
      <c r="BF880" s="196">
        <f>IF(N880="snížená",J880,0)</f>
        <v>0</v>
      </c>
      <c r="BG880" s="196">
        <f>IF(N880="zákl. přenesená",J880,0)</f>
        <v>0</v>
      </c>
      <c r="BH880" s="196">
        <f>IF(N880="sníž. přenesená",J880,0)</f>
        <v>0</v>
      </c>
      <c r="BI880" s="196">
        <f>IF(N880="nulová",J880,0)</f>
        <v>0</v>
      </c>
      <c r="BJ880" s="16" t="s">
        <v>14</v>
      </c>
      <c r="BK880" s="196">
        <f>ROUND(I880*H880,2)</f>
        <v>0</v>
      </c>
      <c r="BL880" s="16" t="s">
        <v>129</v>
      </c>
      <c r="BM880" s="195" t="s">
        <v>2319</v>
      </c>
    </row>
    <row r="881" s="2" customFormat="1" ht="33" customHeight="1">
      <c r="A881" s="37"/>
      <c r="B881" s="38"/>
      <c r="C881" s="184" t="s">
        <v>2320</v>
      </c>
      <c r="D881" s="184" t="s">
        <v>124</v>
      </c>
      <c r="E881" s="185" t="s">
        <v>2321</v>
      </c>
      <c r="F881" s="186" t="s">
        <v>2322</v>
      </c>
      <c r="G881" s="187" t="s">
        <v>416</v>
      </c>
      <c r="H881" s="188">
        <v>20</v>
      </c>
      <c r="I881" s="189"/>
      <c r="J881" s="190">
        <f>ROUND(I881*H881,2)</f>
        <v>0</v>
      </c>
      <c r="K881" s="186" t="s">
        <v>128</v>
      </c>
      <c r="L881" s="43"/>
      <c r="M881" s="191" t="s">
        <v>19</v>
      </c>
      <c r="N881" s="192" t="s">
        <v>42</v>
      </c>
      <c r="O881" s="83"/>
      <c r="P881" s="193">
        <f>O881*H881</f>
        <v>0</v>
      </c>
      <c r="Q881" s="193">
        <v>0</v>
      </c>
      <c r="R881" s="193">
        <f>Q881*H881</f>
        <v>0</v>
      </c>
      <c r="S881" s="193">
        <v>0</v>
      </c>
      <c r="T881" s="194">
        <f>S881*H881</f>
        <v>0</v>
      </c>
      <c r="U881" s="37"/>
      <c r="V881" s="37"/>
      <c r="W881" s="37"/>
      <c r="X881" s="37"/>
      <c r="Y881" s="37"/>
      <c r="Z881" s="37"/>
      <c r="AA881" s="37"/>
      <c r="AB881" s="37"/>
      <c r="AC881" s="37"/>
      <c r="AD881" s="37"/>
      <c r="AE881" s="37"/>
      <c r="AR881" s="195" t="s">
        <v>129</v>
      </c>
      <c r="AT881" s="195" t="s">
        <v>124</v>
      </c>
      <c r="AU881" s="195" t="s">
        <v>71</v>
      </c>
      <c r="AY881" s="16" t="s">
        <v>130</v>
      </c>
      <c r="BE881" s="196">
        <f>IF(N881="základní",J881,0)</f>
        <v>0</v>
      </c>
      <c r="BF881" s="196">
        <f>IF(N881="snížená",J881,0)</f>
        <v>0</v>
      </c>
      <c r="BG881" s="196">
        <f>IF(N881="zákl. přenesená",J881,0)</f>
        <v>0</v>
      </c>
      <c r="BH881" s="196">
        <f>IF(N881="sníž. přenesená",J881,0)</f>
        <v>0</v>
      </c>
      <c r="BI881" s="196">
        <f>IF(N881="nulová",J881,0)</f>
        <v>0</v>
      </c>
      <c r="BJ881" s="16" t="s">
        <v>14</v>
      </c>
      <c r="BK881" s="196">
        <f>ROUND(I881*H881,2)</f>
        <v>0</v>
      </c>
      <c r="BL881" s="16" t="s">
        <v>129</v>
      </c>
      <c r="BM881" s="195" t="s">
        <v>2323</v>
      </c>
    </row>
    <row r="882" s="2" customFormat="1" ht="33" customHeight="1">
      <c r="A882" s="37"/>
      <c r="B882" s="38"/>
      <c r="C882" s="184" t="s">
        <v>2324</v>
      </c>
      <c r="D882" s="184" t="s">
        <v>124</v>
      </c>
      <c r="E882" s="185" t="s">
        <v>2325</v>
      </c>
      <c r="F882" s="186" t="s">
        <v>2326</v>
      </c>
      <c r="G882" s="187" t="s">
        <v>416</v>
      </c>
      <c r="H882" s="188">
        <v>20</v>
      </c>
      <c r="I882" s="189"/>
      <c r="J882" s="190">
        <f>ROUND(I882*H882,2)</f>
        <v>0</v>
      </c>
      <c r="K882" s="186" t="s">
        <v>128</v>
      </c>
      <c r="L882" s="43"/>
      <c r="M882" s="191" t="s">
        <v>19</v>
      </c>
      <c r="N882" s="192" t="s">
        <v>42</v>
      </c>
      <c r="O882" s="83"/>
      <c r="P882" s="193">
        <f>O882*H882</f>
        <v>0</v>
      </c>
      <c r="Q882" s="193">
        <v>0</v>
      </c>
      <c r="R882" s="193">
        <f>Q882*H882</f>
        <v>0</v>
      </c>
      <c r="S882" s="193">
        <v>0</v>
      </c>
      <c r="T882" s="194">
        <f>S882*H882</f>
        <v>0</v>
      </c>
      <c r="U882" s="37"/>
      <c r="V882" s="37"/>
      <c r="W882" s="37"/>
      <c r="X882" s="37"/>
      <c r="Y882" s="37"/>
      <c r="Z882" s="37"/>
      <c r="AA882" s="37"/>
      <c r="AB882" s="37"/>
      <c r="AC882" s="37"/>
      <c r="AD882" s="37"/>
      <c r="AE882" s="37"/>
      <c r="AR882" s="195" t="s">
        <v>129</v>
      </c>
      <c r="AT882" s="195" t="s">
        <v>124</v>
      </c>
      <c r="AU882" s="195" t="s">
        <v>71</v>
      </c>
      <c r="AY882" s="16" t="s">
        <v>130</v>
      </c>
      <c r="BE882" s="196">
        <f>IF(N882="základní",J882,0)</f>
        <v>0</v>
      </c>
      <c r="BF882" s="196">
        <f>IF(N882="snížená",J882,0)</f>
        <v>0</v>
      </c>
      <c r="BG882" s="196">
        <f>IF(N882="zákl. přenesená",J882,0)</f>
        <v>0</v>
      </c>
      <c r="BH882" s="196">
        <f>IF(N882="sníž. přenesená",J882,0)</f>
        <v>0</v>
      </c>
      <c r="BI882" s="196">
        <f>IF(N882="nulová",J882,0)</f>
        <v>0</v>
      </c>
      <c r="BJ882" s="16" t="s">
        <v>14</v>
      </c>
      <c r="BK882" s="196">
        <f>ROUND(I882*H882,2)</f>
        <v>0</v>
      </c>
      <c r="BL882" s="16" t="s">
        <v>129</v>
      </c>
      <c r="BM882" s="195" t="s">
        <v>2327</v>
      </c>
    </row>
    <row r="883" s="2" customFormat="1" ht="33" customHeight="1">
      <c r="A883" s="37"/>
      <c r="B883" s="38"/>
      <c r="C883" s="184" t="s">
        <v>2328</v>
      </c>
      <c r="D883" s="184" t="s">
        <v>124</v>
      </c>
      <c r="E883" s="185" t="s">
        <v>2329</v>
      </c>
      <c r="F883" s="186" t="s">
        <v>2330</v>
      </c>
      <c r="G883" s="187" t="s">
        <v>416</v>
      </c>
      <c r="H883" s="188">
        <v>20</v>
      </c>
      <c r="I883" s="189"/>
      <c r="J883" s="190">
        <f>ROUND(I883*H883,2)</f>
        <v>0</v>
      </c>
      <c r="K883" s="186" t="s">
        <v>128</v>
      </c>
      <c r="L883" s="43"/>
      <c r="M883" s="191" t="s">
        <v>19</v>
      </c>
      <c r="N883" s="192" t="s">
        <v>42</v>
      </c>
      <c r="O883" s="83"/>
      <c r="P883" s="193">
        <f>O883*H883</f>
        <v>0</v>
      </c>
      <c r="Q883" s="193">
        <v>0</v>
      </c>
      <c r="R883" s="193">
        <f>Q883*H883</f>
        <v>0</v>
      </c>
      <c r="S883" s="193">
        <v>0</v>
      </c>
      <c r="T883" s="194">
        <f>S883*H883</f>
        <v>0</v>
      </c>
      <c r="U883" s="37"/>
      <c r="V883" s="37"/>
      <c r="W883" s="37"/>
      <c r="X883" s="37"/>
      <c r="Y883" s="37"/>
      <c r="Z883" s="37"/>
      <c r="AA883" s="37"/>
      <c r="AB883" s="37"/>
      <c r="AC883" s="37"/>
      <c r="AD883" s="37"/>
      <c r="AE883" s="37"/>
      <c r="AR883" s="195" t="s">
        <v>129</v>
      </c>
      <c r="AT883" s="195" t="s">
        <v>124</v>
      </c>
      <c r="AU883" s="195" t="s">
        <v>71</v>
      </c>
      <c r="AY883" s="16" t="s">
        <v>130</v>
      </c>
      <c r="BE883" s="196">
        <f>IF(N883="základní",J883,0)</f>
        <v>0</v>
      </c>
      <c r="BF883" s="196">
        <f>IF(N883="snížená",J883,0)</f>
        <v>0</v>
      </c>
      <c r="BG883" s="196">
        <f>IF(N883="zákl. přenesená",J883,0)</f>
        <v>0</v>
      </c>
      <c r="BH883" s="196">
        <f>IF(N883="sníž. přenesená",J883,0)</f>
        <v>0</v>
      </c>
      <c r="BI883" s="196">
        <f>IF(N883="nulová",J883,0)</f>
        <v>0</v>
      </c>
      <c r="BJ883" s="16" t="s">
        <v>14</v>
      </c>
      <c r="BK883" s="196">
        <f>ROUND(I883*H883,2)</f>
        <v>0</v>
      </c>
      <c r="BL883" s="16" t="s">
        <v>129</v>
      </c>
      <c r="BM883" s="195" t="s">
        <v>2331</v>
      </c>
    </row>
    <row r="884" s="2" customFormat="1" ht="33" customHeight="1">
      <c r="A884" s="37"/>
      <c r="B884" s="38"/>
      <c r="C884" s="184" t="s">
        <v>2332</v>
      </c>
      <c r="D884" s="184" t="s">
        <v>124</v>
      </c>
      <c r="E884" s="185" t="s">
        <v>2333</v>
      </c>
      <c r="F884" s="186" t="s">
        <v>2334</v>
      </c>
      <c r="G884" s="187" t="s">
        <v>416</v>
      </c>
      <c r="H884" s="188">
        <v>20</v>
      </c>
      <c r="I884" s="189"/>
      <c r="J884" s="190">
        <f>ROUND(I884*H884,2)</f>
        <v>0</v>
      </c>
      <c r="K884" s="186" t="s">
        <v>128</v>
      </c>
      <c r="L884" s="43"/>
      <c r="M884" s="191" t="s">
        <v>19</v>
      </c>
      <c r="N884" s="192" t="s">
        <v>42</v>
      </c>
      <c r="O884" s="83"/>
      <c r="P884" s="193">
        <f>O884*H884</f>
        <v>0</v>
      </c>
      <c r="Q884" s="193">
        <v>0</v>
      </c>
      <c r="R884" s="193">
        <f>Q884*H884</f>
        <v>0</v>
      </c>
      <c r="S884" s="193">
        <v>0</v>
      </c>
      <c r="T884" s="194">
        <f>S884*H884</f>
        <v>0</v>
      </c>
      <c r="U884" s="37"/>
      <c r="V884" s="37"/>
      <c r="W884" s="37"/>
      <c r="X884" s="37"/>
      <c r="Y884" s="37"/>
      <c r="Z884" s="37"/>
      <c r="AA884" s="37"/>
      <c r="AB884" s="37"/>
      <c r="AC884" s="37"/>
      <c r="AD884" s="37"/>
      <c r="AE884" s="37"/>
      <c r="AR884" s="195" t="s">
        <v>129</v>
      </c>
      <c r="AT884" s="195" t="s">
        <v>124</v>
      </c>
      <c r="AU884" s="195" t="s">
        <v>71</v>
      </c>
      <c r="AY884" s="16" t="s">
        <v>130</v>
      </c>
      <c r="BE884" s="196">
        <f>IF(N884="základní",J884,0)</f>
        <v>0</v>
      </c>
      <c r="BF884" s="196">
        <f>IF(N884="snížená",J884,0)</f>
        <v>0</v>
      </c>
      <c r="BG884" s="196">
        <f>IF(N884="zákl. přenesená",J884,0)</f>
        <v>0</v>
      </c>
      <c r="BH884" s="196">
        <f>IF(N884="sníž. přenesená",J884,0)</f>
        <v>0</v>
      </c>
      <c r="BI884" s="196">
        <f>IF(N884="nulová",J884,0)</f>
        <v>0</v>
      </c>
      <c r="BJ884" s="16" t="s">
        <v>14</v>
      </c>
      <c r="BK884" s="196">
        <f>ROUND(I884*H884,2)</f>
        <v>0</v>
      </c>
      <c r="BL884" s="16" t="s">
        <v>129</v>
      </c>
      <c r="BM884" s="195" t="s">
        <v>2335</v>
      </c>
    </row>
    <row r="885" s="2" customFormat="1" ht="33" customHeight="1">
      <c r="A885" s="37"/>
      <c r="B885" s="38"/>
      <c r="C885" s="184" t="s">
        <v>2336</v>
      </c>
      <c r="D885" s="184" t="s">
        <v>124</v>
      </c>
      <c r="E885" s="185" t="s">
        <v>2337</v>
      </c>
      <c r="F885" s="186" t="s">
        <v>2338</v>
      </c>
      <c r="G885" s="187" t="s">
        <v>416</v>
      </c>
      <c r="H885" s="188">
        <v>20</v>
      </c>
      <c r="I885" s="189"/>
      <c r="J885" s="190">
        <f>ROUND(I885*H885,2)</f>
        <v>0</v>
      </c>
      <c r="K885" s="186" t="s">
        <v>128</v>
      </c>
      <c r="L885" s="43"/>
      <c r="M885" s="191" t="s">
        <v>19</v>
      </c>
      <c r="N885" s="192" t="s">
        <v>42</v>
      </c>
      <c r="O885" s="83"/>
      <c r="P885" s="193">
        <f>O885*H885</f>
        <v>0</v>
      </c>
      <c r="Q885" s="193">
        <v>0</v>
      </c>
      <c r="R885" s="193">
        <f>Q885*H885</f>
        <v>0</v>
      </c>
      <c r="S885" s="193">
        <v>0</v>
      </c>
      <c r="T885" s="194">
        <f>S885*H885</f>
        <v>0</v>
      </c>
      <c r="U885" s="37"/>
      <c r="V885" s="37"/>
      <c r="W885" s="37"/>
      <c r="X885" s="37"/>
      <c r="Y885" s="37"/>
      <c r="Z885" s="37"/>
      <c r="AA885" s="37"/>
      <c r="AB885" s="37"/>
      <c r="AC885" s="37"/>
      <c r="AD885" s="37"/>
      <c r="AE885" s="37"/>
      <c r="AR885" s="195" t="s">
        <v>129</v>
      </c>
      <c r="AT885" s="195" t="s">
        <v>124</v>
      </c>
      <c r="AU885" s="195" t="s">
        <v>71</v>
      </c>
      <c r="AY885" s="16" t="s">
        <v>130</v>
      </c>
      <c r="BE885" s="196">
        <f>IF(N885="základní",J885,0)</f>
        <v>0</v>
      </c>
      <c r="BF885" s="196">
        <f>IF(N885="snížená",J885,0)</f>
        <v>0</v>
      </c>
      <c r="BG885" s="196">
        <f>IF(N885="zákl. přenesená",J885,0)</f>
        <v>0</v>
      </c>
      <c r="BH885" s="196">
        <f>IF(N885="sníž. přenesená",J885,0)</f>
        <v>0</v>
      </c>
      <c r="BI885" s="196">
        <f>IF(N885="nulová",J885,0)</f>
        <v>0</v>
      </c>
      <c r="BJ885" s="16" t="s">
        <v>14</v>
      </c>
      <c r="BK885" s="196">
        <f>ROUND(I885*H885,2)</f>
        <v>0</v>
      </c>
      <c r="BL885" s="16" t="s">
        <v>129</v>
      </c>
      <c r="BM885" s="195" t="s">
        <v>2339</v>
      </c>
    </row>
    <row r="886" s="2" customFormat="1" ht="33" customHeight="1">
      <c r="A886" s="37"/>
      <c r="B886" s="38"/>
      <c r="C886" s="184" t="s">
        <v>2340</v>
      </c>
      <c r="D886" s="184" t="s">
        <v>124</v>
      </c>
      <c r="E886" s="185" t="s">
        <v>2341</v>
      </c>
      <c r="F886" s="186" t="s">
        <v>2342</v>
      </c>
      <c r="G886" s="187" t="s">
        <v>416</v>
      </c>
      <c r="H886" s="188">
        <v>1</v>
      </c>
      <c r="I886" s="189"/>
      <c r="J886" s="190">
        <f>ROUND(I886*H886,2)</f>
        <v>0</v>
      </c>
      <c r="K886" s="186" t="s">
        <v>128</v>
      </c>
      <c r="L886" s="43"/>
      <c r="M886" s="191" t="s">
        <v>19</v>
      </c>
      <c r="N886" s="192" t="s">
        <v>42</v>
      </c>
      <c r="O886" s="83"/>
      <c r="P886" s="193">
        <f>O886*H886</f>
        <v>0</v>
      </c>
      <c r="Q886" s="193">
        <v>0</v>
      </c>
      <c r="R886" s="193">
        <f>Q886*H886</f>
        <v>0</v>
      </c>
      <c r="S886" s="193">
        <v>0</v>
      </c>
      <c r="T886" s="194">
        <f>S886*H886</f>
        <v>0</v>
      </c>
      <c r="U886" s="37"/>
      <c r="V886" s="37"/>
      <c r="W886" s="37"/>
      <c r="X886" s="37"/>
      <c r="Y886" s="37"/>
      <c r="Z886" s="37"/>
      <c r="AA886" s="37"/>
      <c r="AB886" s="37"/>
      <c r="AC886" s="37"/>
      <c r="AD886" s="37"/>
      <c r="AE886" s="37"/>
      <c r="AR886" s="195" t="s">
        <v>129</v>
      </c>
      <c r="AT886" s="195" t="s">
        <v>124</v>
      </c>
      <c r="AU886" s="195" t="s">
        <v>71</v>
      </c>
      <c r="AY886" s="16" t="s">
        <v>130</v>
      </c>
      <c r="BE886" s="196">
        <f>IF(N886="základní",J886,0)</f>
        <v>0</v>
      </c>
      <c r="BF886" s="196">
        <f>IF(N886="snížená",J886,0)</f>
        <v>0</v>
      </c>
      <c r="BG886" s="196">
        <f>IF(N886="zákl. přenesená",J886,0)</f>
        <v>0</v>
      </c>
      <c r="BH886" s="196">
        <f>IF(N886="sníž. přenesená",J886,0)</f>
        <v>0</v>
      </c>
      <c r="BI886" s="196">
        <f>IF(N886="nulová",J886,0)</f>
        <v>0</v>
      </c>
      <c r="BJ886" s="16" t="s">
        <v>14</v>
      </c>
      <c r="BK886" s="196">
        <f>ROUND(I886*H886,2)</f>
        <v>0</v>
      </c>
      <c r="BL886" s="16" t="s">
        <v>129</v>
      </c>
      <c r="BM886" s="195" t="s">
        <v>2343</v>
      </c>
    </row>
    <row r="887" s="2" customFormat="1" ht="33" customHeight="1">
      <c r="A887" s="37"/>
      <c r="B887" s="38"/>
      <c r="C887" s="184" t="s">
        <v>2344</v>
      </c>
      <c r="D887" s="184" t="s">
        <v>124</v>
      </c>
      <c r="E887" s="185" t="s">
        <v>2345</v>
      </c>
      <c r="F887" s="186" t="s">
        <v>2346</v>
      </c>
      <c r="G887" s="187" t="s">
        <v>416</v>
      </c>
      <c r="H887" s="188">
        <v>20</v>
      </c>
      <c r="I887" s="189"/>
      <c r="J887" s="190">
        <f>ROUND(I887*H887,2)</f>
        <v>0</v>
      </c>
      <c r="K887" s="186" t="s">
        <v>128</v>
      </c>
      <c r="L887" s="43"/>
      <c r="M887" s="191" t="s">
        <v>19</v>
      </c>
      <c r="N887" s="192" t="s">
        <v>42</v>
      </c>
      <c r="O887" s="83"/>
      <c r="P887" s="193">
        <f>O887*H887</f>
        <v>0</v>
      </c>
      <c r="Q887" s="193">
        <v>0</v>
      </c>
      <c r="R887" s="193">
        <f>Q887*H887</f>
        <v>0</v>
      </c>
      <c r="S887" s="193">
        <v>0</v>
      </c>
      <c r="T887" s="194">
        <f>S887*H887</f>
        <v>0</v>
      </c>
      <c r="U887" s="37"/>
      <c r="V887" s="37"/>
      <c r="W887" s="37"/>
      <c r="X887" s="37"/>
      <c r="Y887" s="37"/>
      <c r="Z887" s="37"/>
      <c r="AA887" s="37"/>
      <c r="AB887" s="37"/>
      <c r="AC887" s="37"/>
      <c r="AD887" s="37"/>
      <c r="AE887" s="37"/>
      <c r="AR887" s="195" t="s">
        <v>129</v>
      </c>
      <c r="AT887" s="195" t="s">
        <v>124</v>
      </c>
      <c r="AU887" s="195" t="s">
        <v>71</v>
      </c>
      <c r="AY887" s="16" t="s">
        <v>130</v>
      </c>
      <c r="BE887" s="196">
        <f>IF(N887="základní",J887,0)</f>
        <v>0</v>
      </c>
      <c r="BF887" s="196">
        <f>IF(N887="snížená",J887,0)</f>
        <v>0</v>
      </c>
      <c r="BG887" s="196">
        <f>IF(N887="zákl. přenesená",J887,0)</f>
        <v>0</v>
      </c>
      <c r="BH887" s="196">
        <f>IF(N887="sníž. přenesená",J887,0)</f>
        <v>0</v>
      </c>
      <c r="BI887" s="196">
        <f>IF(N887="nulová",J887,0)</f>
        <v>0</v>
      </c>
      <c r="BJ887" s="16" t="s">
        <v>14</v>
      </c>
      <c r="BK887" s="196">
        <f>ROUND(I887*H887,2)</f>
        <v>0</v>
      </c>
      <c r="BL887" s="16" t="s">
        <v>129</v>
      </c>
      <c r="BM887" s="195" t="s">
        <v>2347</v>
      </c>
    </row>
    <row r="888" s="2" customFormat="1" ht="33" customHeight="1">
      <c r="A888" s="37"/>
      <c r="B888" s="38"/>
      <c r="C888" s="184" t="s">
        <v>2348</v>
      </c>
      <c r="D888" s="184" t="s">
        <v>124</v>
      </c>
      <c r="E888" s="185" t="s">
        <v>2349</v>
      </c>
      <c r="F888" s="186" t="s">
        <v>2350</v>
      </c>
      <c r="G888" s="187" t="s">
        <v>416</v>
      </c>
      <c r="H888" s="188">
        <v>20</v>
      </c>
      <c r="I888" s="189"/>
      <c r="J888" s="190">
        <f>ROUND(I888*H888,2)</f>
        <v>0</v>
      </c>
      <c r="K888" s="186" t="s">
        <v>128</v>
      </c>
      <c r="L888" s="43"/>
      <c r="M888" s="191" t="s">
        <v>19</v>
      </c>
      <c r="N888" s="192" t="s">
        <v>42</v>
      </c>
      <c r="O888" s="83"/>
      <c r="P888" s="193">
        <f>O888*H888</f>
        <v>0</v>
      </c>
      <c r="Q888" s="193">
        <v>0</v>
      </c>
      <c r="R888" s="193">
        <f>Q888*H888</f>
        <v>0</v>
      </c>
      <c r="S888" s="193">
        <v>0</v>
      </c>
      <c r="T888" s="194">
        <f>S888*H888</f>
        <v>0</v>
      </c>
      <c r="U888" s="37"/>
      <c r="V888" s="37"/>
      <c r="W888" s="37"/>
      <c r="X888" s="37"/>
      <c r="Y888" s="37"/>
      <c r="Z888" s="37"/>
      <c r="AA888" s="37"/>
      <c r="AB888" s="37"/>
      <c r="AC888" s="37"/>
      <c r="AD888" s="37"/>
      <c r="AE888" s="37"/>
      <c r="AR888" s="195" t="s">
        <v>129</v>
      </c>
      <c r="AT888" s="195" t="s">
        <v>124</v>
      </c>
      <c r="AU888" s="195" t="s">
        <v>71</v>
      </c>
      <c r="AY888" s="16" t="s">
        <v>130</v>
      </c>
      <c r="BE888" s="196">
        <f>IF(N888="základní",J888,0)</f>
        <v>0</v>
      </c>
      <c r="BF888" s="196">
        <f>IF(N888="snížená",J888,0)</f>
        <v>0</v>
      </c>
      <c r="BG888" s="196">
        <f>IF(N888="zákl. přenesená",J888,0)</f>
        <v>0</v>
      </c>
      <c r="BH888" s="196">
        <f>IF(N888="sníž. přenesená",J888,0)</f>
        <v>0</v>
      </c>
      <c r="BI888" s="196">
        <f>IF(N888="nulová",J888,0)</f>
        <v>0</v>
      </c>
      <c r="BJ888" s="16" t="s">
        <v>14</v>
      </c>
      <c r="BK888" s="196">
        <f>ROUND(I888*H888,2)</f>
        <v>0</v>
      </c>
      <c r="BL888" s="16" t="s">
        <v>129</v>
      </c>
      <c r="BM888" s="195" t="s">
        <v>2351</v>
      </c>
    </row>
    <row r="889" s="2" customFormat="1" ht="33" customHeight="1">
      <c r="A889" s="37"/>
      <c r="B889" s="38"/>
      <c r="C889" s="184" t="s">
        <v>2352</v>
      </c>
      <c r="D889" s="184" t="s">
        <v>124</v>
      </c>
      <c r="E889" s="185" t="s">
        <v>2353</v>
      </c>
      <c r="F889" s="186" t="s">
        <v>2354</v>
      </c>
      <c r="G889" s="187" t="s">
        <v>416</v>
      </c>
      <c r="H889" s="188">
        <v>20</v>
      </c>
      <c r="I889" s="189"/>
      <c r="J889" s="190">
        <f>ROUND(I889*H889,2)</f>
        <v>0</v>
      </c>
      <c r="K889" s="186" t="s">
        <v>128</v>
      </c>
      <c r="L889" s="43"/>
      <c r="M889" s="191" t="s">
        <v>19</v>
      </c>
      <c r="N889" s="192" t="s">
        <v>42</v>
      </c>
      <c r="O889" s="83"/>
      <c r="P889" s="193">
        <f>O889*H889</f>
        <v>0</v>
      </c>
      <c r="Q889" s="193">
        <v>0</v>
      </c>
      <c r="R889" s="193">
        <f>Q889*H889</f>
        <v>0</v>
      </c>
      <c r="S889" s="193">
        <v>0</v>
      </c>
      <c r="T889" s="194">
        <f>S889*H889</f>
        <v>0</v>
      </c>
      <c r="U889" s="37"/>
      <c r="V889" s="37"/>
      <c r="W889" s="37"/>
      <c r="X889" s="37"/>
      <c r="Y889" s="37"/>
      <c r="Z889" s="37"/>
      <c r="AA889" s="37"/>
      <c r="AB889" s="37"/>
      <c r="AC889" s="37"/>
      <c r="AD889" s="37"/>
      <c r="AE889" s="37"/>
      <c r="AR889" s="195" t="s">
        <v>129</v>
      </c>
      <c r="AT889" s="195" t="s">
        <v>124</v>
      </c>
      <c r="AU889" s="195" t="s">
        <v>71</v>
      </c>
      <c r="AY889" s="16" t="s">
        <v>130</v>
      </c>
      <c r="BE889" s="196">
        <f>IF(N889="základní",J889,0)</f>
        <v>0</v>
      </c>
      <c r="BF889" s="196">
        <f>IF(N889="snížená",J889,0)</f>
        <v>0</v>
      </c>
      <c r="BG889" s="196">
        <f>IF(N889="zákl. přenesená",J889,0)</f>
        <v>0</v>
      </c>
      <c r="BH889" s="196">
        <f>IF(N889="sníž. přenesená",J889,0)</f>
        <v>0</v>
      </c>
      <c r="BI889" s="196">
        <f>IF(N889="nulová",J889,0)</f>
        <v>0</v>
      </c>
      <c r="BJ889" s="16" t="s">
        <v>14</v>
      </c>
      <c r="BK889" s="196">
        <f>ROUND(I889*H889,2)</f>
        <v>0</v>
      </c>
      <c r="BL889" s="16" t="s">
        <v>129</v>
      </c>
      <c r="BM889" s="195" t="s">
        <v>2355</v>
      </c>
    </row>
    <row r="890" s="2" customFormat="1" ht="33" customHeight="1">
      <c r="A890" s="37"/>
      <c r="B890" s="38"/>
      <c r="C890" s="184" t="s">
        <v>2356</v>
      </c>
      <c r="D890" s="184" t="s">
        <v>124</v>
      </c>
      <c r="E890" s="185" t="s">
        <v>2357</v>
      </c>
      <c r="F890" s="186" t="s">
        <v>2358</v>
      </c>
      <c r="G890" s="187" t="s">
        <v>416</v>
      </c>
      <c r="H890" s="188">
        <v>20</v>
      </c>
      <c r="I890" s="189"/>
      <c r="J890" s="190">
        <f>ROUND(I890*H890,2)</f>
        <v>0</v>
      </c>
      <c r="K890" s="186" t="s">
        <v>128</v>
      </c>
      <c r="L890" s="43"/>
      <c r="M890" s="191" t="s">
        <v>19</v>
      </c>
      <c r="N890" s="192" t="s">
        <v>42</v>
      </c>
      <c r="O890" s="83"/>
      <c r="P890" s="193">
        <f>O890*H890</f>
        <v>0</v>
      </c>
      <c r="Q890" s="193">
        <v>0</v>
      </c>
      <c r="R890" s="193">
        <f>Q890*H890</f>
        <v>0</v>
      </c>
      <c r="S890" s="193">
        <v>0</v>
      </c>
      <c r="T890" s="194">
        <f>S890*H890</f>
        <v>0</v>
      </c>
      <c r="U890" s="37"/>
      <c r="V890" s="37"/>
      <c r="W890" s="37"/>
      <c r="X890" s="37"/>
      <c r="Y890" s="37"/>
      <c r="Z890" s="37"/>
      <c r="AA890" s="37"/>
      <c r="AB890" s="37"/>
      <c r="AC890" s="37"/>
      <c r="AD890" s="37"/>
      <c r="AE890" s="37"/>
      <c r="AR890" s="195" t="s">
        <v>129</v>
      </c>
      <c r="AT890" s="195" t="s">
        <v>124</v>
      </c>
      <c r="AU890" s="195" t="s">
        <v>71</v>
      </c>
      <c r="AY890" s="16" t="s">
        <v>130</v>
      </c>
      <c r="BE890" s="196">
        <f>IF(N890="základní",J890,0)</f>
        <v>0</v>
      </c>
      <c r="BF890" s="196">
        <f>IF(N890="snížená",J890,0)</f>
        <v>0</v>
      </c>
      <c r="BG890" s="196">
        <f>IF(N890="zákl. přenesená",J890,0)</f>
        <v>0</v>
      </c>
      <c r="BH890" s="196">
        <f>IF(N890="sníž. přenesená",J890,0)</f>
        <v>0</v>
      </c>
      <c r="BI890" s="196">
        <f>IF(N890="nulová",J890,0)</f>
        <v>0</v>
      </c>
      <c r="BJ890" s="16" t="s">
        <v>14</v>
      </c>
      <c r="BK890" s="196">
        <f>ROUND(I890*H890,2)</f>
        <v>0</v>
      </c>
      <c r="BL890" s="16" t="s">
        <v>129</v>
      </c>
      <c r="BM890" s="195" t="s">
        <v>2359</v>
      </c>
    </row>
    <row r="891" s="2" customFormat="1" ht="33" customHeight="1">
      <c r="A891" s="37"/>
      <c r="B891" s="38"/>
      <c r="C891" s="184" t="s">
        <v>2360</v>
      </c>
      <c r="D891" s="184" t="s">
        <v>124</v>
      </c>
      <c r="E891" s="185" t="s">
        <v>2361</v>
      </c>
      <c r="F891" s="186" t="s">
        <v>2362</v>
      </c>
      <c r="G891" s="187" t="s">
        <v>416</v>
      </c>
      <c r="H891" s="188">
        <v>20</v>
      </c>
      <c r="I891" s="189"/>
      <c r="J891" s="190">
        <f>ROUND(I891*H891,2)</f>
        <v>0</v>
      </c>
      <c r="K891" s="186" t="s">
        <v>128</v>
      </c>
      <c r="L891" s="43"/>
      <c r="M891" s="191" t="s">
        <v>19</v>
      </c>
      <c r="N891" s="192" t="s">
        <v>42</v>
      </c>
      <c r="O891" s="83"/>
      <c r="P891" s="193">
        <f>O891*H891</f>
        <v>0</v>
      </c>
      <c r="Q891" s="193">
        <v>0</v>
      </c>
      <c r="R891" s="193">
        <f>Q891*H891</f>
        <v>0</v>
      </c>
      <c r="S891" s="193">
        <v>0</v>
      </c>
      <c r="T891" s="194">
        <f>S891*H891</f>
        <v>0</v>
      </c>
      <c r="U891" s="37"/>
      <c r="V891" s="37"/>
      <c r="W891" s="37"/>
      <c r="X891" s="37"/>
      <c r="Y891" s="37"/>
      <c r="Z891" s="37"/>
      <c r="AA891" s="37"/>
      <c r="AB891" s="37"/>
      <c r="AC891" s="37"/>
      <c r="AD891" s="37"/>
      <c r="AE891" s="37"/>
      <c r="AR891" s="195" t="s">
        <v>129</v>
      </c>
      <c r="AT891" s="195" t="s">
        <v>124</v>
      </c>
      <c r="AU891" s="195" t="s">
        <v>71</v>
      </c>
      <c r="AY891" s="16" t="s">
        <v>130</v>
      </c>
      <c r="BE891" s="196">
        <f>IF(N891="základní",J891,0)</f>
        <v>0</v>
      </c>
      <c r="BF891" s="196">
        <f>IF(N891="snížená",J891,0)</f>
        <v>0</v>
      </c>
      <c r="BG891" s="196">
        <f>IF(N891="zákl. přenesená",J891,0)</f>
        <v>0</v>
      </c>
      <c r="BH891" s="196">
        <f>IF(N891="sníž. přenesená",J891,0)</f>
        <v>0</v>
      </c>
      <c r="BI891" s="196">
        <f>IF(N891="nulová",J891,0)</f>
        <v>0</v>
      </c>
      <c r="BJ891" s="16" t="s">
        <v>14</v>
      </c>
      <c r="BK891" s="196">
        <f>ROUND(I891*H891,2)</f>
        <v>0</v>
      </c>
      <c r="BL891" s="16" t="s">
        <v>129</v>
      </c>
      <c r="BM891" s="195" t="s">
        <v>2363</v>
      </c>
    </row>
    <row r="892" s="2" customFormat="1" ht="33" customHeight="1">
      <c r="A892" s="37"/>
      <c r="B892" s="38"/>
      <c r="C892" s="184" t="s">
        <v>2364</v>
      </c>
      <c r="D892" s="184" t="s">
        <v>124</v>
      </c>
      <c r="E892" s="185" t="s">
        <v>2365</v>
      </c>
      <c r="F892" s="186" t="s">
        <v>2366</v>
      </c>
      <c r="G892" s="187" t="s">
        <v>416</v>
      </c>
      <c r="H892" s="188">
        <v>20</v>
      </c>
      <c r="I892" s="189"/>
      <c r="J892" s="190">
        <f>ROUND(I892*H892,2)</f>
        <v>0</v>
      </c>
      <c r="K892" s="186" t="s">
        <v>128</v>
      </c>
      <c r="L892" s="43"/>
      <c r="M892" s="191" t="s">
        <v>19</v>
      </c>
      <c r="N892" s="192" t="s">
        <v>42</v>
      </c>
      <c r="O892" s="83"/>
      <c r="P892" s="193">
        <f>O892*H892</f>
        <v>0</v>
      </c>
      <c r="Q892" s="193">
        <v>0</v>
      </c>
      <c r="R892" s="193">
        <f>Q892*H892</f>
        <v>0</v>
      </c>
      <c r="S892" s="193">
        <v>0</v>
      </c>
      <c r="T892" s="194">
        <f>S892*H892</f>
        <v>0</v>
      </c>
      <c r="U892" s="37"/>
      <c r="V892" s="37"/>
      <c r="W892" s="37"/>
      <c r="X892" s="37"/>
      <c r="Y892" s="37"/>
      <c r="Z892" s="37"/>
      <c r="AA892" s="37"/>
      <c r="AB892" s="37"/>
      <c r="AC892" s="37"/>
      <c r="AD892" s="37"/>
      <c r="AE892" s="37"/>
      <c r="AR892" s="195" t="s">
        <v>129</v>
      </c>
      <c r="AT892" s="195" t="s">
        <v>124</v>
      </c>
      <c r="AU892" s="195" t="s">
        <v>71</v>
      </c>
      <c r="AY892" s="16" t="s">
        <v>130</v>
      </c>
      <c r="BE892" s="196">
        <f>IF(N892="základní",J892,0)</f>
        <v>0</v>
      </c>
      <c r="BF892" s="196">
        <f>IF(N892="snížená",J892,0)</f>
        <v>0</v>
      </c>
      <c r="BG892" s="196">
        <f>IF(N892="zákl. přenesená",J892,0)</f>
        <v>0</v>
      </c>
      <c r="BH892" s="196">
        <f>IF(N892="sníž. přenesená",J892,0)</f>
        <v>0</v>
      </c>
      <c r="BI892" s="196">
        <f>IF(N892="nulová",J892,0)</f>
        <v>0</v>
      </c>
      <c r="BJ892" s="16" t="s">
        <v>14</v>
      </c>
      <c r="BK892" s="196">
        <f>ROUND(I892*H892,2)</f>
        <v>0</v>
      </c>
      <c r="BL892" s="16" t="s">
        <v>129</v>
      </c>
      <c r="BM892" s="195" t="s">
        <v>2367</v>
      </c>
    </row>
    <row r="893" s="2" customFormat="1" ht="33" customHeight="1">
      <c r="A893" s="37"/>
      <c r="B893" s="38"/>
      <c r="C893" s="184" t="s">
        <v>2368</v>
      </c>
      <c r="D893" s="184" t="s">
        <v>124</v>
      </c>
      <c r="E893" s="185" t="s">
        <v>2369</v>
      </c>
      <c r="F893" s="186" t="s">
        <v>2370</v>
      </c>
      <c r="G893" s="187" t="s">
        <v>416</v>
      </c>
      <c r="H893" s="188">
        <v>20</v>
      </c>
      <c r="I893" s="189"/>
      <c r="J893" s="190">
        <f>ROUND(I893*H893,2)</f>
        <v>0</v>
      </c>
      <c r="K893" s="186" t="s">
        <v>128</v>
      </c>
      <c r="L893" s="43"/>
      <c r="M893" s="191" t="s">
        <v>19</v>
      </c>
      <c r="N893" s="192" t="s">
        <v>42</v>
      </c>
      <c r="O893" s="83"/>
      <c r="P893" s="193">
        <f>O893*H893</f>
        <v>0</v>
      </c>
      <c r="Q893" s="193">
        <v>0</v>
      </c>
      <c r="R893" s="193">
        <f>Q893*H893</f>
        <v>0</v>
      </c>
      <c r="S893" s="193">
        <v>0</v>
      </c>
      <c r="T893" s="194">
        <f>S893*H893</f>
        <v>0</v>
      </c>
      <c r="U893" s="37"/>
      <c r="V893" s="37"/>
      <c r="W893" s="37"/>
      <c r="X893" s="37"/>
      <c r="Y893" s="37"/>
      <c r="Z893" s="37"/>
      <c r="AA893" s="37"/>
      <c r="AB893" s="37"/>
      <c r="AC893" s="37"/>
      <c r="AD893" s="37"/>
      <c r="AE893" s="37"/>
      <c r="AR893" s="195" t="s">
        <v>129</v>
      </c>
      <c r="AT893" s="195" t="s">
        <v>124</v>
      </c>
      <c r="AU893" s="195" t="s">
        <v>71</v>
      </c>
      <c r="AY893" s="16" t="s">
        <v>130</v>
      </c>
      <c r="BE893" s="196">
        <f>IF(N893="základní",J893,0)</f>
        <v>0</v>
      </c>
      <c r="BF893" s="196">
        <f>IF(N893="snížená",J893,0)</f>
        <v>0</v>
      </c>
      <c r="BG893" s="196">
        <f>IF(N893="zákl. přenesená",J893,0)</f>
        <v>0</v>
      </c>
      <c r="BH893" s="196">
        <f>IF(N893="sníž. přenesená",J893,0)</f>
        <v>0</v>
      </c>
      <c r="BI893" s="196">
        <f>IF(N893="nulová",J893,0)</f>
        <v>0</v>
      </c>
      <c r="BJ893" s="16" t="s">
        <v>14</v>
      </c>
      <c r="BK893" s="196">
        <f>ROUND(I893*H893,2)</f>
        <v>0</v>
      </c>
      <c r="BL893" s="16" t="s">
        <v>129</v>
      </c>
      <c r="BM893" s="195" t="s">
        <v>2371</v>
      </c>
    </row>
    <row r="894" s="2" customFormat="1" ht="37.8" customHeight="1">
      <c r="A894" s="37"/>
      <c r="B894" s="38"/>
      <c r="C894" s="184" t="s">
        <v>2372</v>
      </c>
      <c r="D894" s="184" t="s">
        <v>124</v>
      </c>
      <c r="E894" s="185" t="s">
        <v>2373</v>
      </c>
      <c r="F894" s="186" t="s">
        <v>2374</v>
      </c>
      <c r="G894" s="187" t="s">
        <v>416</v>
      </c>
      <c r="H894" s="188">
        <v>20</v>
      </c>
      <c r="I894" s="189"/>
      <c r="J894" s="190">
        <f>ROUND(I894*H894,2)</f>
        <v>0</v>
      </c>
      <c r="K894" s="186" t="s">
        <v>128</v>
      </c>
      <c r="L894" s="43"/>
      <c r="M894" s="191" t="s">
        <v>19</v>
      </c>
      <c r="N894" s="192" t="s">
        <v>42</v>
      </c>
      <c r="O894" s="83"/>
      <c r="P894" s="193">
        <f>O894*H894</f>
        <v>0</v>
      </c>
      <c r="Q894" s="193">
        <v>0</v>
      </c>
      <c r="R894" s="193">
        <f>Q894*H894</f>
        <v>0</v>
      </c>
      <c r="S894" s="193">
        <v>0</v>
      </c>
      <c r="T894" s="194">
        <f>S894*H894</f>
        <v>0</v>
      </c>
      <c r="U894" s="37"/>
      <c r="V894" s="37"/>
      <c r="W894" s="37"/>
      <c r="X894" s="37"/>
      <c r="Y894" s="37"/>
      <c r="Z894" s="37"/>
      <c r="AA894" s="37"/>
      <c r="AB894" s="37"/>
      <c r="AC894" s="37"/>
      <c r="AD894" s="37"/>
      <c r="AE894" s="37"/>
      <c r="AR894" s="195" t="s">
        <v>129</v>
      </c>
      <c r="AT894" s="195" t="s">
        <v>124</v>
      </c>
      <c r="AU894" s="195" t="s">
        <v>71</v>
      </c>
      <c r="AY894" s="16" t="s">
        <v>130</v>
      </c>
      <c r="BE894" s="196">
        <f>IF(N894="základní",J894,0)</f>
        <v>0</v>
      </c>
      <c r="BF894" s="196">
        <f>IF(N894="snížená",J894,0)</f>
        <v>0</v>
      </c>
      <c r="BG894" s="196">
        <f>IF(N894="zákl. přenesená",J894,0)</f>
        <v>0</v>
      </c>
      <c r="BH894" s="196">
        <f>IF(N894="sníž. přenesená",J894,0)</f>
        <v>0</v>
      </c>
      <c r="BI894" s="196">
        <f>IF(N894="nulová",J894,0)</f>
        <v>0</v>
      </c>
      <c r="BJ894" s="16" t="s">
        <v>14</v>
      </c>
      <c r="BK894" s="196">
        <f>ROUND(I894*H894,2)</f>
        <v>0</v>
      </c>
      <c r="BL894" s="16" t="s">
        <v>129</v>
      </c>
      <c r="BM894" s="195" t="s">
        <v>2375</v>
      </c>
    </row>
    <row r="895" s="2" customFormat="1" ht="37.8" customHeight="1">
      <c r="A895" s="37"/>
      <c r="B895" s="38"/>
      <c r="C895" s="184" t="s">
        <v>2376</v>
      </c>
      <c r="D895" s="184" t="s">
        <v>124</v>
      </c>
      <c r="E895" s="185" t="s">
        <v>2377</v>
      </c>
      <c r="F895" s="186" t="s">
        <v>2378</v>
      </c>
      <c r="G895" s="187" t="s">
        <v>416</v>
      </c>
      <c r="H895" s="188">
        <v>20</v>
      </c>
      <c r="I895" s="189"/>
      <c r="J895" s="190">
        <f>ROUND(I895*H895,2)</f>
        <v>0</v>
      </c>
      <c r="K895" s="186" t="s">
        <v>128</v>
      </c>
      <c r="L895" s="43"/>
      <c r="M895" s="191" t="s">
        <v>19</v>
      </c>
      <c r="N895" s="192" t="s">
        <v>42</v>
      </c>
      <c r="O895" s="83"/>
      <c r="P895" s="193">
        <f>O895*H895</f>
        <v>0</v>
      </c>
      <c r="Q895" s="193">
        <v>0</v>
      </c>
      <c r="R895" s="193">
        <f>Q895*H895</f>
        <v>0</v>
      </c>
      <c r="S895" s="193">
        <v>0</v>
      </c>
      <c r="T895" s="194">
        <f>S895*H895</f>
        <v>0</v>
      </c>
      <c r="U895" s="37"/>
      <c r="V895" s="37"/>
      <c r="W895" s="37"/>
      <c r="X895" s="37"/>
      <c r="Y895" s="37"/>
      <c r="Z895" s="37"/>
      <c r="AA895" s="37"/>
      <c r="AB895" s="37"/>
      <c r="AC895" s="37"/>
      <c r="AD895" s="37"/>
      <c r="AE895" s="37"/>
      <c r="AR895" s="195" t="s">
        <v>129</v>
      </c>
      <c r="AT895" s="195" t="s">
        <v>124</v>
      </c>
      <c r="AU895" s="195" t="s">
        <v>71</v>
      </c>
      <c r="AY895" s="16" t="s">
        <v>130</v>
      </c>
      <c r="BE895" s="196">
        <f>IF(N895="základní",J895,0)</f>
        <v>0</v>
      </c>
      <c r="BF895" s="196">
        <f>IF(N895="snížená",J895,0)</f>
        <v>0</v>
      </c>
      <c r="BG895" s="196">
        <f>IF(N895="zákl. přenesená",J895,0)</f>
        <v>0</v>
      </c>
      <c r="BH895" s="196">
        <f>IF(N895="sníž. přenesená",J895,0)</f>
        <v>0</v>
      </c>
      <c r="BI895" s="196">
        <f>IF(N895="nulová",J895,0)</f>
        <v>0</v>
      </c>
      <c r="BJ895" s="16" t="s">
        <v>14</v>
      </c>
      <c r="BK895" s="196">
        <f>ROUND(I895*H895,2)</f>
        <v>0</v>
      </c>
      <c r="BL895" s="16" t="s">
        <v>129</v>
      </c>
      <c r="BM895" s="195" t="s">
        <v>2379</v>
      </c>
    </row>
    <row r="896" s="2" customFormat="1" ht="37.8" customHeight="1">
      <c r="A896" s="37"/>
      <c r="B896" s="38"/>
      <c r="C896" s="184" t="s">
        <v>2380</v>
      </c>
      <c r="D896" s="184" t="s">
        <v>124</v>
      </c>
      <c r="E896" s="185" t="s">
        <v>2381</v>
      </c>
      <c r="F896" s="186" t="s">
        <v>2382</v>
      </c>
      <c r="G896" s="187" t="s">
        <v>416</v>
      </c>
      <c r="H896" s="188">
        <v>20</v>
      </c>
      <c r="I896" s="189"/>
      <c r="J896" s="190">
        <f>ROUND(I896*H896,2)</f>
        <v>0</v>
      </c>
      <c r="K896" s="186" t="s">
        <v>128</v>
      </c>
      <c r="L896" s="43"/>
      <c r="M896" s="191" t="s">
        <v>19</v>
      </c>
      <c r="N896" s="192" t="s">
        <v>42</v>
      </c>
      <c r="O896" s="83"/>
      <c r="P896" s="193">
        <f>O896*H896</f>
        <v>0</v>
      </c>
      <c r="Q896" s="193">
        <v>0</v>
      </c>
      <c r="R896" s="193">
        <f>Q896*H896</f>
        <v>0</v>
      </c>
      <c r="S896" s="193">
        <v>0</v>
      </c>
      <c r="T896" s="194">
        <f>S896*H896</f>
        <v>0</v>
      </c>
      <c r="U896" s="37"/>
      <c r="V896" s="37"/>
      <c r="W896" s="37"/>
      <c r="X896" s="37"/>
      <c r="Y896" s="37"/>
      <c r="Z896" s="37"/>
      <c r="AA896" s="37"/>
      <c r="AB896" s="37"/>
      <c r="AC896" s="37"/>
      <c r="AD896" s="37"/>
      <c r="AE896" s="37"/>
      <c r="AR896" s="195" t="s">
        <v>129</v>
      </c>
      <c r="AT896" s="195" t="s">
        <v>124</v>
      </c>
      <c r="AU896" s="195" t="s">
        <v>71</v>
      </c>
      <c r="AY896" s="16" t="s">
        <v>130</v>
      </c>
      <c r="BE896" s="196">
        <f>IF(N896="základní",J896,0)</f>
        <v>0</v>
      </c>
      <c r="BF896" s="196">
        <f>IF(N896="snížená",J896,0)</f>
        <v>0</v>
      </c>
      <c r="BG896" s="196">
        <f>IF(N896="zákl. přenesená",J896,0)</f>
        <v>0</v>
      </c>
      <c r="BH896" s="196">
        <f>IF(N896="sníž. přenesená",J896,0)</f>
        <v>0</v>
      </c>
      <c r="BI896" s="196">
        <f>IF(N896="nulová",J896,0)</f>
        <v>0</v>
      </c>
      <c r="BJ896" s="16" t="s">
        <v>14</v>
      </c>
      <c r="BK896" s="196">
        <f>ROUND(I896*H896,2)</f>
        <v>0</v>
      </c>
      <c r="BL896" s="16" t="s">
        <v>129</v>
      </c>
      <c r="BM896" s="195" t="s">
        <v>2383</v>
      </c>
    </row>
    <row r="897" s="2" customFormat="1" ht="33" customHeight="1">
      <c r="A897" s="37"/>
      <c r="B897" s="38"/>
      <c r="C897" s="184" t="s">
        <v>2384</v>
      </c>
      <c r="D897" s="184" t="s">
        <v>124</v>
      </c>
      <c r="E897" s="185" t="s">
        <v>2385</v>
      </c>
      <c r="F897" s="186" t="s">
        <v>2386</v>
      </c>
      <c r="G897" s="187" t="s">
        <v>416</v>
      </c>
      <c r="H897" s="188">
        <v>20</v>
      </c>
      <c r="I897" s="189"/>
      <c r="J897" s="190">
        <f>ROUND(I897*H897,2)</f>
        <v>0</v>
      </c>
      <c r="K897" s="186" t="s">
        <v>128</v>
      </c>
      <c r="L897" s="43"/>
      <c r="M897" s="191" t="s">
        <v>19</v>
      </c>
      <c r="N897" s="192" t="s">
        <v>42</v>
      </c>
      <c r="O897" s="83"/>
      <c r="P897" s="193">
        <f>O897*H897</f>
        <v>0</v>
      </c>
      <c r="Q897" s="193">
        <v>0</v>
      </c>
      <c r="R897" s="193">
        <f>Q897*H897</f>
        <v>0</v>
      </c>
      <c r="S897" s="193">
        <v>0</v>
      </c>
      <c r="T897" s="194">
        <f>S897*H897</f>
        <v>0</v>
      </c>
      <c r="U897" s="37"/>
      <c r="V897" s="37"/>
      <c r="W897" s="37"/>
      <c r="X897" s="37"/>
      <c r="Y897" s="37"/>
      <c r="Z897" s="37"/>
      <c r="AA897" s="37"/>
      <c r="AB897" s="37"/>
      <c r="AC897" s="37"/>
      <c r="AD897" s="37"/>
      <c r="AE897" s="37"/>
      <c r="AR897" s="195" t="s">
        <v>129</v>
      </c>
      <c r="AT897" s="195" t="s">
        <v>124</v>
      </c>
      <c r="AU897" s="195" t="s">
        <v>71</v>
      </c>
      <c r="AY897" s="16" t="s">
        <v>130</v>
      </c>
      <c r="BE897" s="196">
        <f>IF(N897="základní",J897,0)</f>
        <v>0</v>
      </c>
      <c r="BF897" s="196">
        <f>IF(N897="snížená",J897,0)</f>
        <v>0</v>
      </c>
      <c r="BG897" s="196">
        <f>IF(N897="zákl. přenesená",J897,0)</f>
        <v>0</v>
      </c>
      <c r="BH897" s="196">
        <f>IF(N897="sníž. přenesená",J897,0)</f>
        <v>0</v>
      </c>
      <c r="BI897" s="196">
        <f>IF(N897="nulová",J897,0)</f>
        <v>0</v>
      </c>
      <c r="BJ897" s="16" t="s">
        <v>14</v>
      </c>
      <c r="BK897" s="196">
        <f>ROUND(I897*H897,2)</f>
        <v>0</v>
      </c>
      <c r="BL897" s="16" t="s">
        <v>129</v>
      </c>
      <c r="BM897" s="195" t="s">
        <v>2387</v>
      </c>
    </row>
    <row r="898" s="2" customFormat="1" ht="33" customHeight="1">
      <c r="A898" s="37"/>
      <c r="B898" s="38"/>
      <c r="C898" s="184" t="s">
        <v>2388</v>
      </c>
      <c r="D898" s="184" t="s">
        <v>124</v>
      </c>
      <c r="E898" s="185" t="s">
        <v>2389</v>
      </c>
      <c r="F898" s="186" t="s">
        <v>2390</v>
      </c>
      <c r="G898" s="187" t="s">
        <v>416</v>
      </c>
      <c r="H898" s="188">
        <v>20</v>
      </c>
      <c r="I898" s="189"/>
      <c r="J898" s="190">
        <f>ROUND(I898*H898,2)</f>
        <v>0</v>
      </c>
      <c r="K898" s="186" t="s">
        <v>128</v>
      </c>
      <c r="L898" s="43"/>
      <c r="M898" s="191" t="s">
        <v>19</v>
      </c>
      <c r="N898" s="192" t="s">
        <v>42</v>
      </c>
      <c r="O898" s="83"/>
      <c r="P898" s="193">
        <f>O898*H898</f>
        <v>0</v>
      </c>
      <c r="Q898" s="193">
        <v>0</v>
      </c>
      <c r="R898" s="193">
        <f>Q898*H898</f>
        <v>0</v>
      </c>
      <c r="S898" s="193">
        <v>0</v>
      </c>
      <c r="T898" s="194">
        <f>S898*H898</f>
        <v>0</v>
      </c>
      <c r="U898" s="37"/>
      <c r="V898" s="37"/>
      <c r="W898" s="37"/>
      <c r="X898" s="37"/>
      <c r="Y898" s="37"/>
      <c r="Z898" s="37"/>
      <c r="AA898" s="37"/>
      <c r="AB898" s="37"/>
      <c r="AC898" s="37"/>
      <c r="AD898" s="37"/>
      <c r="AE898" s="37"/>
      <c r="AR898" s="195" t="s">
        <v>129</v>
      </c>
      <c r="AT898" s="195" t="s">
        <v>124</v>
      </c>
      <c r="AU898" s="195" t="s">
        <v>71</v>
      </c>
      <c r="AY898" s="16" t="s">
        <v>130</v>
      </c>
      <c r="BE898" s="196">
        <f>IF(N898="základní",J898,0)</f>
        <v>0</v>
      </c>
      <c r="BF898" s="196">
        <f>IF(N898="snížená",J898,0)</f>
        <v>0</v>
      </c>
      <c r="BG898" s="196">
        <f>IF(N898="zákl. přenesená",J898,0)</f>
        <v>0</v>
      </c>
      <c r="BH898" s="196">
        <f>IF(N898="sníž. přenesená",J898,0)</f>
        <v>0</v>
      </c>
      <c r="BI898" s="196">
        <f>IF(N898="nulová",J898,0)</f>
        <v>0</v>
      </c>
      <c r="BJ898" s="16" t="s">
        <v>14</v>
      </c>
      <c r="BK898" s="196">
        <f>ROUND(I898*H898,2)</f>
        <v>0</v>
      </c>
      <c r="BL898" s="16" t="s">
        <v>129</v>
      </c>
      <c r="BM898" s="195" t="s">
        <v>2391</v>
      </c>
    </row>
    <row r="899" s="2" customFormat="1" ht="44.25" customHeight="1">
      <c r="A899" s="37"/>
      <c r="B899" s="38"/>
      <c r="C899" s="184" t="s">
        <v>2392</v>
      </c>
      <c r="D899" s="184" t="s">
        <v>124</v>
      </c>
      <c r="E899" s="185" t="s">
        <v>2393</v>
      </c>
      <c r="F899" s="186" t="s">
        <v>2394</v>
      </c>
      <c r="G899" s="187" t="s">
        <v>134</v>
      </c>
      <c r="H899" s="188">
        <v>20</v>
      </c>
      <c r="I899" s="189"/>
      <c r="J899" s="190">
        <f>ROUND(I899*H899,2)</f>
        <v>0</v>
      </c>
      <c r="K899" s="186" t="s">
        <v>128</v>
      </c>
      <c r="L899" s="43"/>
      <c r="M899" s="191" t="s">
        <v>19</v>
      </c>
      <c r="N899" s="192" t="s">
        <v>42</v>
      </c>
      <c r="O899" s="83"/>
      <c r="P899" s="193">
        <f>O899*H899</f>
        <v>0</v>
      </c>
      <c r="Q899" s="193">
        <v>0</v>
      </c>
      <c r="R899" s="193">
        <f>Q899*H899</f>
        <v>0</v>
      </c>
      <c r="S899" s="193">
        <v>0</v>
      </c>
      <c r="T899" s="194">
        <f>S899*H899</f>
        <v>0</v>
      </c>
      <c r="U899" s="37"/>
      <c r="V899" s="37"/>
      <c r="W899" s="37"/>
      <c r="X899" s="37"/>
      <c r="Y899" s="37"/>
      <c r="Z899" s="37"/>
      <c r="AA899" s="37"/>
      <c r="AB899" s="37"/>
      <c r="AC899" s="37"/>
      <c r="AD899" s="37"/>
      <c r="AE899" s="37"/>
      <c r="AR899" s="195" t="s">
        <v>129</v>
      </c>
      <c r="AT899" s="195" t="s">
        <v>124</v>
      </c>
      <c r="AU899" s="195" t="s">
        <v>71</v>
      </c>
      <c r="AY899" s="16" t="s">
        <v>130</v>
      </c>
      <c r="BE899" s="196">
        <f>IF(N899="základní",J899,0)</f>
        <v>0</v>
      </c>
      <c r="BF899" s="196">
        <f>IF(N899="snížená",J899,0)</f>
        <v>0</v>
      </c>
      <c r="BG899" s="196">
        <f>IF(N899="zákl. přenesená",J899,0)</f>
        <v>0</v>
      </c>
      <c r="BH899" s="196">
        <f>IF(N899="sníž. přenesená",J899,0)</f>
        <v>0</v>
      </c>
      <c r="BI899" s="196">
        <f>IF(N899="nulová",J899,0)</f>
        <v>0</v>
      </c>
      <c r="BJ899" s="16" t="s">
        <v>14</v>
      </c>
      <c r="BK899" s="196">
        <f>ROUND(I899*H899,2)</f>
        <v>0</v>
      </c>
      <c r="BL899" s="16" t="s">
        <v>129</v>
      </c>
      <c r="BM899" s="195" t="s">
        <v>2395</v>
      </c>
    </row>
    <row r="900" s="2" customFormat="1" ht="44.25" customHeight="1">
      <c r="A900" s="37"/>
      <c r="B900" s="38"/>
      <c r="C900" s="184" t="s">
        <v>2396</v>
      </c>
      <c r="D900" s="184" t="s">
        <v>124</v>
      </c>
      <c r="E900" s="185" t="s">
        <v>2397</v>
      </c>
      <c r="F900" s="186" t="s">
        <v>2398</v>
      </c>
      <c r="G900" s="187" t="s">
        <v>416</v>
      </c>
      <c r="H900" s="188">
        <v>20</v>
      </c>
      <c r="I900" s="189"/>
      <c r="J900" s="190">
        <f>ROUND(I900*H900,2)</f>
        <v>0</v>
      </c>
      <c r="K900" s="186" t="s">
        <v>128</v>
      </c>
      <c r="L900" s="43"/>
      <c r="M900" s="191" t="s">
        <v>19</v>
      </c>
      <c r="N900" s="192" t="s">
        <v>42</v>
      </c>
      <c r="O900" s="83"/>
      <c r="P900" s="193">
        <f>O900*H900</f>
        <v>0</v>
      </c>
      <c r="Q900" s="193">
        <v>0</v>
      </c>
      <c r="R900" s="193">
        <f>Q900*H900</f>
        <v>0</v>
      </c>
      <c r="S900" s="193">
        <v>0</v>
      </c>
      <c r="T900" s="194">
        <f>S900*H900</f>
        <v>0</v>
      </c>
      <c r="U900" s="37"/>
      <c r="V900" s="37"/>
      <c r="W900" s="37"/>
      <c r="X900" s="37"/>
      <c r="Y900" s="37"/>
      <c r="Z900" s="37"/>
      <c r="AA900" s="37"/>
      <c r="AB900" s="37"/>
      <c r="AC900" s="37"/>
      <c r="AD900" s="37"/>
      <c r="AE900" s="37"/>
      <c r="AR900" s="195" t="s">
        <v>129</v>
      </c>
      <c r="AT900" s="195" t="s">
        <v>124</v>
      </c>
      <c r="AU900" s="195" t="s">
        <v>71</v>
      </c>
      <c r="AY900" s="16" t="s">
        <v>130</v>
      </c>
      <c r="BE900" s="196">
        <f>IF(N900="základní",J900,0)</f>
        <v>0</v>
      </c>
      <c r="BF900" s="196">
        <f>IF(N900="snížená",J900,0)</f>
        <v>0</v>
      </c>
      <c r="BG900" s="196">
        <f>IF(N900="zákl. přenesená",J900,0)</f>
        <v>0</v>
      </c>
      <c r="BH900" s="196">
        <f>IF(N900="sníž. přenesená",J900,0)</f>
        <v>0</v>
      </c>
      <c r="BI900" s="196">
        <f>IF(N900="nulová",J900,0)</f>
        <v>0</v>
      </c>
      <c r="BJ900" s="16" t="s">
        <v>14</v>
      </c>
      <c r="BK900" s="196">
        <f>ROUND(I900*H900,2)</f>
        <v>0</v>
      </c>
      <c r="BL900" s="16" t="s">
        <v>129</v>
      </c>
      <c r="BM900" s="195" t="s">
        <v>2399</v>
      </c>
    </row>
    <row r="901" s="2" customFormat="1" ht="44.25" customHeight="1">
      <c r="A901" s="37"/>
      <c r="B901" s="38"/>
      <c r="C901" s="184" t="s">
        <v>2400</v>
      </c>
      <c r="D901" s="184" t="s">
        <v>124</v>
      </c>
      <c r="E901" s="185" t="s">
        <v>2401</v>
      </c>
      <c r="F901" s="186" t="s">
        <v>2402</v>
      </c>
      <c r="G901" s="187" t="s">
        <v>134</v>
      </c>
      <c r="H901" s="188">
        <v>20</v>
      </c>
      <c r="I901" s="189"/>
      <c r="J901" s="190">
        <f>ROUND(I901*H901,2)</f>
        <v>0</v>
      </c>
      <c r="K901" s="186" t="s">
        <v>128</v>
      </c>
      <c r="L901" s="43"/>
      <c r="M901" s="191" t="s">
        <v>19</v>
      </c>
      <c r="N901" s="192" t="s">
        <v>42</v>
      </c>
      <c r="O901" s="83"/>
      <c r="P901" s="193">
        <f>O901*H901</f>
        <v>0</v>
      </c>
      <c r="Q901" s="193">
        <v>0</v>
      </c>
      <c r="R901" s="193">
        <f>Q901*H901</f>
        <v>0</v>
      </c>
      <c r="S901" s="193">
        <v>0</v>
      </c>
      <c r="T901" s="194">
        <f>S901*H901</f>
        <v>0</v>
      </c>
      <c r="U901" s="37"/>
      <c r="V901" s="37"/>
      <c r="W901" s="37"/>
      <c r="X901" s="37"/>
      <c r="Y901" s="37"/>
      <c r="Z901" s="37"/>
      <c r="AA901" s="37"/>
      <c r="AB901" s="37"/>
      <c r="AC901" s="37"/>
      <c r="AD901" s="37"/>
      <c r="AE901" s="37"/>
      <c r="AR901" s="195" t="s">
        <v>129</v>
      </c>
      <c r="AT901" s="195" t="s">
        <v>124</v>
      </c>
      <c r="AU901" s="195" t="s">
        <v>71</v>
      </c>
      <c r="AY901" s="16" t="s">
        <v>130</v>
      </c>
      <c r="BE901" s="196">
        <f>IF(N901="základní",J901,0)</f>
        <v>0</v>
      </c>
      <c r="BF901" s="196">
        <f>IF(N901="snížená",J901,0)</f>
        <v>0</v>
      </c>
      <c r="BG901" s="196">
        <f>IF(N901="zákl. přenesená",J901,0)</f>
        <v>0</v>
      </c>
      <c r="BH901" s="196">
        <f>IF(N901="sníž. přenesená",J901,0)</f>
        <v>0</v>
      </c>
      <c r="BI901" s="196">
        <f>IF(N901="nulová",J901,0)</f>
        <v>0</v>
      </c>
      <c r="BJ901" s="16" t="s">
        <v>14</v>
      </c>
      <c r="BK901" s="196">
        <f>ROUND(I901*H901,2)</f>
        <v>0</v>
      </c>
      <c r="BL901" s="16" t="s">
        <v>129</v>
      </c>
      <c r="BM901" s="195" t="s">
        <v>2403</v>
      </c>
    </row>
    <row r="902" s="2" customFormat="1" ht="44.25" customHeight="1">
      <c r="A902" s="37"/>
      <c r="B902" s="38"/>
      <c r="C902" s="184" t="s">
        <v>2404</v>
      </c>
      <c r="D902" s="184" t="s">
        <v>124</v>
      </c>
      <c r="E902" s="185" t="s">
        <v>2405</v>
      </c>
      <c r="F902" s="186" t="s">
        <v>2406</v>
      </c>
      <c r="G902" s="187" t="s">
        <v>416</v>
      </c>
      <c r="H902" s="188">
        <v>20</v>
      </c>
      <c r="I902" s="189"/>
      <c r="J902" s="190">
        <f>ROUND(I902*H902,2)</f>
        <v>0</v>
      </c>
      <c r="K902" s="186" t="s">
        <v>128</v>
      </c>
      <c r="L902" s="43"/>
      <c r="M902" s="191" t="s">
        <v>19</v>
      </c>
      <c r="N902" s="192" t="s">
        <v>42</v>
      </c>
      <c r="O902" s="83"/>
      <c r="P902" s="193">
        <f>O902*H902</f>
        <v>0</v>
      </c>
      <c r="Q902" s="193">
        <v>0</v>
      </c>
      <c r="R902" s="193">
        <f>Q902*H902</f>
        <v>0</v>
      </c>
      <c r="S902" s="193">
        <v>0</v>
      </c>
      <c r="T902" s="194">
        <f>S902*H902</f>
        <v>0</v>
      </c>
      <c r="U902" s="37"/>
      <c r="V902" s="37"/>
      <c r="W902" s="37"/>
      <c r="X902" s="37"/>
      <c r="Y902" s="37"/>
      <c r="Z902" s="37"/>
      <c r="AA902" s="37"/>
      <c r="AB902" s="37"/>
      <c r="AC902" s="37"/>
      <c r="AD902" s="37"/>
      <c r="AE902" s="37"/>
      <c r="AR902" s="195" t="s">
        <v>129</v>
      </c>
      <c r="AT902" s="195" t="s">
        <v>124</v>
      </c>
      <c r="AU902" s="195" t="s">
        <v>71</v>
      </c>
      <c r="AY902" s="16" t="s">
        <v>130</v>
      </c>
      <c r="BE902" s="196">
        <f>IF(N902="základní",J902,0)</f>
        <v>0</v>
      </c>
      <c r="BF902" s="196">
        <f>IF(N902="snížená",J902,0)</f>
        <v>0</v>
      </c>
      <c r="BG902" s="196">
        <f>IF(N902="zákl. přenesená",J902,0)</f>
        <v>0</v>
      </c>
      <c r="BH902" s="196">
        <f>IF(N902="sníž. přenesená",J902,0)</f>
        <v>0</v>
      </c>
      <c r="BI902" s="196">
        <f>IF(N902="nulová",J902,0)</f>
        <v>0</v>
      </c>
      <c r="BJ902" s="16" t="s">
        <v>14</v>
      </c>
      <c r="BK902" s="196">
        <f>ROUND(I902*H902,2)</f>
        <v>0</v>
      </c>
      <c r="BL902" s="16" t="s">
        <v>129</v>
      </c>
      <c r="BM902" s="195" t="s">
        <v>2407</v>
      </c>
    </row>
    <row r="903" s="2" customFormat="1" ht="37.8" customHeight="1">
      <c r="A903" s="37"/>
      <c r="B903" s="38"/>
      <c r="C903" s="184" t="s">
        <v>2408</v>
      </c>
      <c r="D903" s="184" t="s">
        <v>124</v>
      </c>
      <c r="E903" s="185" t="s">
        <v>2409</v>
      </c>
      <c r="F903" s="186" t="s">
        <v>2410</v>
      </c>
      <c r="G903" s="187" t="s">
        <v>185</v>
      </c>
      <c r="H903" s="188">
        <v>40</v>
      </c>
      <c r="I903" s="189"/>
      <c r="J903" s="190">
        <f>ROUND(I903*H903,2)</f>
        <v>0</v>
      </c>
      <c r="K903" s="186" t="s">
        <v>128</v>
      </c>
      <c r="L903" s="43"/>
      <c r="M903" s="191" t="s">
        <v>19</v>
      </c>
      <c r="N903" s="192" t="s">
        <v>42</v>
      </c>
      <c r="O903" s="83"/>
      <c r="P903" s="193">
        <f>O903*H903</f>
        <v>0</v>
      </c>
      <c r="Q903" s="193">
        <v>0</v>
      </c>
      <c r="R903" s="193">
        <f>Q903*H903</f>
        <v>0</v>
      </c>
      <c r="S903" s="193">
        <v>0</v>
      </c>
      <c r="T903" s="194">
        <f>S903*H903</f>
        <v>0</v>
      </c>
      <c r="U903" s="37"/>
      <c r="V903" s="37"/>
      <c r="W903" s="37"/>
      <c r="X903" s="37"/>
      <c r="Y903" s="37"/>
      <c r="Z903" s="37"/>
      <c r="AA903" s="37"/>
      <c r="AB903" s="37"/>
      <c r="AC903" s="37"/>
      <c r="AD903" s="37"/>
      <c r="AE903" s="37"/>
      <c r="AR903" s="195" t="s">
        <v>129</v>
      </c>
      <c r="AT903" s="195" t="s">
        <v>124</v>
      </c>
      <c r="AU903" s="195" t="s">
        <v>71</v>
      </c>
      <c r="AY903" s="16" t="s">
        <v>130</v>
      </c>
      <c r="BE903" s="196">
        <f>IF(N903="základní",J903,0)</f>
        <v>0</v>
      </c>
      <c r="BF903" s="196">
        <f>IF(N903="snížená",J903,0)</f>
        <v>0</v>
      </c>
      <c r="BG903" s="196">
        <f>IF(N903="zákl. přenesená",J903,0)</f>
        <v>0</v>
      </c>
      <c r="BH903" s="196">
        <f>IF(N903="sníž. přenesená",J903,0)</f>
        <v>0</v>
      </c>
      <c r="BI903" s="196">
        <f>IF(N903="nulová",J903,0)</f>
        <v>0</v>
      </c>
      <c r="BJ903" s="16" t="s">
        <v>14</v>
      </c>
      <c r="BK903" s="196">
        <f>ROUND(I903*H903,2)</f>
        <v>0</v>
      </c>
      <c r="BL903" s="16" t="s">
        <v>129</v>
      </c>
      <c r="BM903" s="195" t="s">
        <v>2411</v>
      </c>
    </row>
    <row r="904" s="2" customFormat="1" ht="33" customHeight="1">
      <c r="A904" s="37"/>
      <c r="B904" s="38"/>
      <c r="C904" s="184" t="s">
        <v>2412</v>
      </c>
      <c r="D904" s="184" t="s">
        <v>124</v>
      </c>
      <c r="E904" s="185" t="s">
        <v>2413</v>
      </c>
      <c r="F904" s="186" t="s">
        <v>2414</v>
      </c>
      <c r="G904" s="187" t="s">
        <v>185</v>
      </c>
      <c r="H904" s="188">
        <v>10</v>
      </c>
      <c r="I904" s="189"/>
      <c r="J904" s="190">
        <f>ROUND(I904*H904,2)</f>
        <v>0</v>
      </c>
      <c r="K904" s="186" t="s">
        <v>128</v>
      </c>
      <c r="L904" s="43"/>
      <c r="M904" s="191" t="s">
        <v>19</v>
      </c>
      <c r="N904" s="192" t="s">
        <v>42</v>
      </c>
      <c r="O904" s="83"/>
      <c r="P904" s="193">
        <f>O904*H904</f>
        <v>0</v>
      </c>
      <c r="Q904" s="193">
        <v>0</v>
      </c>
      <c r="R904" s="193">
        <f>Q904*H904</f>
        <v>0</v>
      </c>
      <c r="S904" s="193">
        <v>0</v>
      </c>
      <c r="T904" s="194">
        <f>S904*H904</f>
        <v>0</v>
      </c>
      <c r="U904" s="37"/>
      <c r="V904" s="37"/>
      <c r="W904" s="37"/>
      <c r="X904" s="37"/>
      <c r="Y904" s="37"/>
      <c r="Z904" s="37"/>
      <c r="AA904" s="37"/>
      <c r="AB904" s="37"/>
      <c r="AC904" s="37"/>
      <c r="AD904" s="37"/>
      <c r="AE904" s="37"/>
      <c r="AR904" s="195" t="s">
        <v>129</v>
      </c>
      <c r="AT904" s="195" t="s">
        <v>124</v>
      </c>
      <c r="AU904" s="195" t="s">
        <v>71</v>
      </c>
      <c r="AY904" s="16" t="s">
        <v>130</v>
      </c>
      <c r="BE904" s="196">
        <f>IF(N904="základní",J904,0)</f>
        <v>0</v>
      </c>
      <c r="BF904" s="196">
        <f>IF(N904="snížená",J904,0)</f>
        <v>0</v>
      </c>
      <c r="BG904" s="196">
        <f>IF(N904="zákl. přenesená",J904,0)</f>
        <v>0</v>
      </c>
      <c r="BH904" s="196">
        <f>IF(N904="sníž. přenesená",J904,0)</f>
        <v>0</v>
      </c>
      <c r="BI904" s="196">
        <f>IF(N904="nulová",J904,0)</f>
        <v>0</v>
      </c>
      <c r="BJ904" s="16" t="s">
        <v>14</v>
      </c>
      <c r="BK904" s="196">
        <f>ROUND(I904*H904,2)</f>
        <v>0</v>
      </c>
      <c r="BL904" s="16" t="s">
        <v>129</v>
      </c>
      <c r="BM904" s="195" t="s">
        <v>2415</v>
      </c>
    </row>
    <row r="905" s="2" customFormat="1" ht="37.8" customHeight="1">
      <c r="A905" s="37"/>
      <c r="B905" s="38"/>
      <c r="C905" s="184" t="s">
        <v>2416</v>
      </c>
      <c r="D905" s="184" t="s">
        <v>124</v>
      </c>
      <c r="E905" s="185" t="s">
        <v>2417</v>
      </c>
      <c r="F905" s="186" t="s">
        <v>2418</v>
      </c>
      <c r="G905" s="187" t="s">
        <v>134</v>
      </c>
      <c r="H905" s="188">
        <v>1</v>
      </c>
      <c r="I905" s="189"/>
      <c r="J905" s="190">
        <f>ROUND(I905*H905,2)</f>
        <v>0</v>
      </c>
      <c r="K905" s="186" t="s">
        <v>128</v>
      </c>
      <c r="L905" s="43"/>
      <c r="M905" s="191" t="s">
        <v>19</v>
      </c>
      <c r="N905" s="192" t="s">
        <v>42</v>
      </c>
      <c r="O905" s="83"/>
      <c r="P905" s="193">
        <f>O905*H905</f>
        <v>0</v>
      </c>
      <c r="Q905" s="193">
        <v>0</v>
      </c>
      <c r="R905" s="193">
        <f>Q905*H905</f>
        <v>0</v>
      </c>
      <c r="S905" s="193">
        <v>0</v>
      </c>
      <c r="T905" s="194">
        <f>S905*H905</f>
        <v>0</v>
      </c>
      <c r="U905" s="37"/>
      <c r="V905" s="37"/>
      <c r="W905" s="37"/>
      <c r="X905" s="37"/>
      <c r="Y905" s="37"/>
      <c r="Z905" s="37"/>
      <c r="AA905" s="37"/>
      <c r="AB905" s="37"/>
      <c r="AC905" s="37"/>
      <c r="AD905" s="37"/>
      <c r="AE905" s="37"/>
      <c r="AR905" s="195" t="s">
        <v>129</v>
      </c>
      <c r="AT905" s="195" t="s">
        <v>124</v>
      </c>
      <c r="AU905" s="195" t="s">
        <v>71</v>
      </c>
      <c r="AY905" s="16" t="s">
        <v>130</v>
      </c>
      <c r="BE905" s="196">
        <f>IF(N905="základní",J905,0)</f>
        <v>0</v>
      </c>
      <c r="BF905" s="196">
        <f>IF(N905="snížená",J905,0)</f>
        <v>0</v>
      </c>
      <c r="BG905" s="196">
        <f>IF(N905="zákl. přenesená",J905,0)</f>
        <v>0</v>
      </c>
      <c r="BH905" s="196">
        <f>IF(N905="sníž. přenesená",J905,0)</f>
        <v>0</v>
      </c>
      <c r="BI905" s="196">
        <f>IF(N905="nulová",J905,0)</f>
        <v>0</v>
      </c>
      <c r="BJ905" s="16" t="s">
        <v>14</v>
      </c>
      <c r="BK905" s="196">
        <f>ROUND(I905*H905,2)</f>
        <v>0</v>
      </c>
      <c r="BL905" s="16" t="s">
        <v>129</v>
      </c>
      <c r="BM905" s="195" t="s">
        <v>2419</v>
      </c>
    </row>
    <row r="906" s="2" customFormat="1" ht="33" customHeight="1">
      <c r="A906" s="37"/>
      <c r="B906" s="38"/>
      <c r="C906" s="184" t="s">
        <v>2420</v>
      </c>
      <c r="D906" s="184" t="s">
        <v>124</v>
      </c>
      <c r="E906" s="185" t="s">
        <v>2421</v>
      </c>
      <c r="F906" s="186" t="s">
        <v>2422</v>
      </c>
      <c r="G906" s="187" t="s">
        <v>134</v>
      </c>
      <c r="H906" s="188">
        <v>1</v>
      </c>
      <c r="I906" s="189"/>
      <c r="J906" s="190">
        <f>ROUND(I906*H906,2)</f>
        <v>0</v>
      </c>
      <c r="K906" s="186" t="s">
        <v>128</v>
      </c>
      <c r="L906" s="43"/>
      <c r="M906" s="191" t="s">
        <v>19</v>
      </c>
      <c r="N906" s="192" t="s">
        <v>42</v>
      </c>
      <c r="O906" s="83"/>
      <c r="P906" s="193">
        <f>O906*H906</f>
        <v>0</v>
      </c>
      <c r="Q906" s="193">
        <v>0</v>
      </c>
      <c r="R906" s="193">
        <f>Q906*H906</f>
        <v>0</v>
      </c>
      <c r="S906" s="193">
        <v>0</v>
      </c>
      <c r="T906" s="194">
        <f>S906*H906</f>
        <v>0</v>
      </c>
      <c r="U906" s="37"/>
      <c r="V906" s="37"/>
      <c r="W906" s="37"/>
      <c r="X906" s="37"/>
      <c r="Y906" s="37"/>
      <c r="Z906" s="37"/>
      <c r="AA906" s="37"/>
      <c r="AB906" s="37"/>
      <c r="AC906" s="37"/>
      <c r="AD906" s="37"/>
      <c r="AE906" s="37"/>
      <c r="AR906" s="195" t="s">
        <v>129</v>
      </c>
      <c r="AT906" s="195" t="s">
        <v>124</v>
      </c>
      <c r="AU906" s="195" t="s">
        <v>71</v>
      </c>
      <c r="AY906" s="16" t="s">
        <v>130</v>
      </c>
      <c r="BE906" s="196">
        <f>IF(N906="základní",J906,0)</f>
        <v>0</v>
      </c>
      <c r="BF906" s="196">
        <f>IF(N906="snížená",J906,0)</f>
        <v>0</v>
      </c>
      <c r="BG906" s="196">
        <f>IF(N906="zákl. přenesená",J906,0)</f>
        <v>0</v>
      </c>
      <c r="BH906" s="196">
        <f>IF(N906="sníž. přenesená",J906,0)</f>
        <v>0</v>
      </c>
      <c r="BI906" s="196">
        <f>IF(N906="nulová",J906,0)</f>
        <v>0</v>
      </c>
      <c r="BJ906" s="16" t="s">
        <v>14</v>
      </c>
      <c r="BK906" s="196">
        <f>ROUND(I906*H906,2)</f>
        <v>0</v>
      </c>
      <c r="BL906" s="16" t="s">
        <v>129</v>
      </c>
      <c r="BM906" s="195" t="s">
        <v>2423</v>
      </c>
    </row>
    <row r="907" s="2" customFormat="1" ht="37.8" customHeight="1">
      <c r="A907" s="37"/>
      <c r="B907" s="38"/>
      <c r="C907" s="184" t="s">
        <v>2424</v>
      </c>
      <c r="D907" s="184" t="s">
        <v>124</v>
      </c>
      <c r="E907" s="185" t="s">
        <v>2425</v>
      </c>
      <c r="F907" s="186" t="s">
        <v>2426</v>
      </c>
      <c r="G907" s="187" t="s">
        <v>134</v>
      </c>
      <c r="H907" s="188">
        <v>1</v>
      </c>
      <c r="I907" s="189"/>
      <c r="J907" s="190">
        <f>ROUND(I907*H907,2)</f>
        <v>0</v>
      </c>
      <c r="K907" s="186" t="s">
        <v>128</v>
      </c>
      <c r="L907" s="43"/>
      <c r="M907" s="191" t="s">
        <v>19</v>
      </c>
      <c r="N907" s="192" t="s">
        <v>42</v>
      </c>
      <c r="O907" s="83"/>
      <c r="P907" s="193">
        <f>O907*H907</f>
        <v>0</v>
      </c>
      <c r="Q907" s="193">
        <v>0</v>
      </c>
      <c r="R907" s="193">
        <f>Q907*H907</f>
        <v>0</v>
      </c>
      <c r="S907" s="193">
        <v>0</v>
      </c>
      <c r="T907" s="194">
        <f>S907*H907</f>
        <v>0</v>
      </c>
      <c r="U907" s="37"/>
      <c r="V907" s="37"/>
      <c r="W907" s="37"/>
      <c r="X907" s="37"/>
      <c r="Y907" s="37"/>
      <c r="Z907" s="37"/>
      <c r="AA907" s="37"/>
      <c r="AB907" s="37"/>
      <c r="AC907" s="37"/>
      <c r="AD907" s="37"/>
      <c r="AE907" s="37"/>
      <c r="AR907" s="195" t="s">
        <v>129</v>
      </c>
      <c r="AT907" s="195" t="s">
        <v>124</v>
      </c>
      <c r="AU907" s="195" t="s">
        <v>71</v>
      </c>
      <c r="AY907" s="16" t="s">
        <v>130</v>
      </c>
      <c r="BE907" s="196">
        <f>IF(N907="základní",J907,0)</f>
        <v>0</v>
      </c>
      <c r="BF907" s="196">
        <f>IF(N907="snížená",J907,0)</f>
        <v>0</v>
      </c>
      <c r="BG907" s="196">
        <f>IF(N907="zákl. přenesená",J907,0)</f>
        <v>0</v>
      </c>
      <c r="BH907" s="196">
        <f>IF(N907="sníž. přenesená",J907,0)</f>
        <v>0</v>
      </c>
      <c r="BI907" s="196">
        <f>IF(N907="nulová",J907,0)</f>
        <v>0</v>
      </c>
      <c r="BJ907" s="16" t="s">
        <v>14</v>
      </c>
      <c r="BK907" s="196">
        <f>ROUND(I907*H907,2)</f>
        <v>0</v>
      </c>
      <c r="BL907" s="16" t="s">
        <v>129</v>
      </c>
      <c r="BM907" s="195" t="s">
        <v>2427</v>
      </c>
    </row>
    <row r="908" s="2" customFormat="1" ht="37.8" customHeight="1">
      <c r="A908" s="37"/>
      <c r="B908" s="38"/>
      <c r="C908" s="184" t="s">
        <v>2428</v>
      </c>
      <c r="D908" s="184" t="s">
        <v>124</v>
      </c>
      <c r="E908" s="185" t="s">
        <v>2429</v>
      </c>
      <c r="F908" s="186" t="s">
        <v>2430</v>
      </c>
      <c r="G908" s="187" t="s">
        <v>172</v>
      </c>
      <c r="H908" s="188">
        <v>1</v>
      </c>
      <c r="I908" s="189"/>
      <c r="J908" s="190">
        <f>ROUND(I908*H908,2)</f>
        <v>0</v>
      </c>
      <c r="K908" s="186" t="s">
        <v>128</v>
      </c>
      <c r="L908" s="43"/>
      <c r="M908" s="191" t="s">
        <v>19</v>
      </c>
      <c r="N908" s="192" t="s">
        <v>42</v>
      </c>
      <c r="O908" s="83"/>
      <c r="P908" s="193">
        <f>O908*H908</f>
        <v>0</v>
      </c>
      <c r="Q908" s="193">
        <v>0</v>
      </c>
      <c r="R908" s="193">
        <f>Q908*H908</f>
        <v>0</v>
      </c>
      <c r="S908" s="193">
        <v>0</v>
      </c>
      <c r="T908" s="194">
        <f>S908*H908</f>
        <v>0</v>
      </c>
      <c r="U908" s="37"/>
      <c r="V908" s="37"/>
      <c r="W908" s="37"/>
      <c r="X908" s="37"/>
      <c r="Y908" s="37"/>
      <c r="Z908" s="37"/>
      <c r="AA908" s="37"/>
      <c r="AB908" s="37"/>
      <c r="AC908" s="37"/>
      <c r="AD908" s="37"/>
      <c r="AE908" s="37"/>
      <c r="AR908" s="195" t="s">
        <v>129</v>
      </c>
      <c r="AT908" s="195" t="s">
        <v>124</v>
      </c>
      <c r="AU908" s="195" t="s">
        <v>71</v>
      </c>
      <c r="AY908" s="16" t="s">
        <v>130</v>
      </c>
      <c r="BE908" s="196">
        <f>IF(N908="základní",J908,0)</f>
        <v>0</v>
      </c>
      <c r="BF908" s="196">
        <f>IF(N908="snížená",J908,0)</f>
        <v>0</v>
      </c>
      <c r="BG908" s="196">
        <f>IF(N908="zákl. přenesená",J908,0)</f>
        <v>0</v>
      </c>
      <c r="BH908" s="196">
        <f>IF(N908="sníž. přenesená",J908,0)</f>
        <v>0</v>
      </c>
      <c r="BI908" s="196">
        <f>IF(N908="nulová",J908,0)</f>
        <v>0</v>
      </c>
      <c r="BJ908" s="16" t="s">
        <v>14</v>
      </c>
      <c r="BK908" s="196">
        <f>ROUND(I908*H908,2)</f>
        <v>0</v>
      </c>
      <c r="BL908" s="16" t="s">
        <v>129</v>
      </c>
      <c r="BM908" s="195" t="s">
        <v>2431</v>
      </c>
    </row>
    <row r="909" s="2" customFormat="1" ht="37.8" customHeight="1">
      <c r="A909" s="37"/>
      <c r="B909" s="38"/>
      <c r="C909" s="184" t="s">
        <v>2432</v>
      </c>
      <c r="D909" s="184" t="s">
        <v>124</v>
      </c>
      <c r="E909" s="185" t="s">
        <v>2433</v>
      </c>
      <c r="F909" s="186" t="s">
        <v>2434</v>
      </c>
      <c r="G909" s="187" t="s">
        <v>172</v>
      </c>
      <c r="H909" s="188">
        <v>1</v>
      </c>
      <c r="I909" s="189"/>
      <c r="J909" s="190">
        <f>ROUND(I909*H909,2)</f>
        <v>0</v>
      </c>
      <c r="K909" s="186" t="s">
        <v>128</v>
      </c>
      <c r="L909" s="43"/>
      <c r="M909" s="191" t="s">
        <v>19</v>
      </c>
      <c r="N909" s="192" t="s">
        <v>42</v>
      </c>
      <c r="O909" s="83"/>
      <c r="P909" s="193">
        <f>O909*H909</f>
        <v>0</v>
      </c>
      <c r="Q909" s="193">
        <v>0</v>
      </c>
      <c r="R909" s="193">
        <f>Q909*H909</f>
        <v>0</v>
      </c>
      <c r="S909" s="193">
        <v>0</v>
      </c>
      <c r="T909" s="194">
        <f>S909*H909</f>
        <v>0</v>
      </c>
      <c r="U909" s="37"/>
      <c r="V909" s="37"/>
      <c r="W909" s="37"/>
      <c r="X909" s="37"/>
      <c r="Y909" s="37"/>
      <c r="Z909" s="37"/>
      <c r="AA909" s="37"/>
      <c r="AB909" s="37"/>
      <c r="AC909" s="37"/>
      <c r="AD909" s="37"/>
      <c r="AE909" s="37"/>
      <c r="AR909" s="195" t="s">
        <v>129</v>
      </c>
      <c r="AT909" s="195" t="s">
        <v>124</v>
      </c>
      <c r="AU909" s="195" t="s">
        <v>71</v>
      </c>
      <c r="AY909" s="16" t="s">
        <v>130</v>
      </c>
      <c r="BE909" s="196">
        <f>IF(N909="základní",J909,0)</f>
        <v>0</v>
      </c>
      <c r="BF909" s="196">
        <f>IF(N909="snížená",J909,0)</f>
        <v>0</v>
      </c>
      <c r="BG909" s="196">
        <f>IF(N909="zákl. přenesená",J909,0)</f>
        <v>0</v>
      </c>
      <c r="BH909" s="196">
        <f>IF(N909="sníž. přenesená",J909,0)</f>
        <v>0</v>
      </c>
      <c r="BI909" s="196">
        <f>IF(N909="nulová",J909,0)</f>
        <v>0</v>
      </c>
      <c r="BJ909" s="16" t="s">
        <v>14</v>
      </c>
      <c r="BK909" s="196">
        <f>ROUND(I909*H909,2)</f>
        <v>0</v>
      </c>
      <c r="BL909" s="16" t="s">
        <v>129</v>
      </c>
      <c r="BM909" s="195" t="s">
        <v>2435</v>
      </c>
    </row>
    <row r="910" s="2" customFormat="1" ht="37.8" customHeight="1">
      <c r="A910" s="37"/>
      <c r="B910" s="38"/>
      <c r="C910" s="184" t="s">
        <v>2436</v>
      </c>
      <c r="D910" s="184" t="s">
        <v>124</v>
      </c>
      <c r="E910" s="185" t="s">
        <v>2437</v>
      </c>
      <c r="F910" s="186" t="s">
        <v>2438</v>
      </c>
      <c r="G910" s="187" t="s">
        <v>172</v>
      </c>
      <c r="H910" s="188">
        <v>1</v>
      </c>
      <c r="I910" s="189"/>
      <c r="J910" s="190">
        <f>ROUND(I910*H910,2)</f>
        <v>0</v>
      </c>
      <c r="K910" s="186" t="s">
        <v>128</v>
      </c>
      <c r="L910" s="43"/>
      <c r="M910" s="191" t="s">
        <v>19</v>
      </c>
      <c r="N910" s="192" t="s">
        <v>42</v>
      </c>
      <c r="O910" s="83"/>
      <c r="P910" s="193">
        <f>O910*H910</f>
        <v>0</v>
      </c>
      <c r="Q910" s="193">
        <v>0</v>
      </c>
      <c r="R910" s="193">
        <f>Q910*H910</f>
        <v>0</v>
      </c>
      <c r="S910" s="193">
        <v>0</v>
      </c>
      <c r="T910" s="194">
        <f>S910*H910</f>
        <v>0</v>
      </c>
      <c r="U910" s="37"/>
      <c r="V910" s="37"/>
      <c r="W910" s="37"/>
      <c r="X910" s="37"/>
      <c r="Y910" s="37"/>
      <c r="Z910" s="37"/>
      <c r="AA910" s="37"/>
      <c r="AB910" s="37"/>
      <c r="AC910" s="37"/>
      <c r="AD910" s="37"/>
      <c r="AE910" s="37"/>
      <c r="AR910" s="195" t="s">
        <v>129</v>
      </c>
      <c r="AT910" s="195" t="s">
        <v>124</v>
      </c>
      <c r="AU910" s="195" t="s">
        <v>71</v>
      </c>
      <c r="AY910" s="16" t="s">
        <v>130</v>
      </c>
      <c r="BE910" s="196">
        <f>IF(N910="základní",J910,0)</f>
        <v>0</v>
      </c>
      <c r="BF910" s="196">
        <f>IF(N910="snížená",J910,0)</f>
        <v>0</v>
      </c>
      <c r="BG910" s="196">
        <f>IF(N910="zákl. přenesená",J910,0)</f>
        <v>0</v>
      </c>
      <c r="BH910" s="196">
        <f>IF(N910="sníž. přenesená",J910,0)</f>
        <v>0</v>
      </c>
      <c r="BI910" s="196">
        <f>IF(N910="nulová",J910,0)</f>
        <v>0</v>
      </c>
      <c r="BJ910" s="16" t="s">
        <v>14</v>
      </c>
      <c r="BK910" s="196">
        <f>ROUND(I910*H910,2)</f>
        <v>0</v>
      </c>
      <c r="BL910" s="16" t="s">
        <v>129</v>
      </c>
      <c r="BM910" s="195" t="s">
        <v>2439</v>
      </c>
    </row>
    <row r="911" s="2" customFormat="1" ht="37.8" customHeight="1">
      <c r="A911" s="37"/>
      <c r="B911" s="38"/>
      <c r="C911" s="184" t="s">
        <v>2440</v>
      </c>
      <c r="D911" s="184" t="s">
        <v>124</v>
      </c>
      <c r="E911" s="185" t="s">
        <v>2441</v>
      </c>
      <c r="F911" s="186" t="s">
        <v>2442</v>
      </c>
      <c r="G911" s="187" t="s">
        <v>172</v>
      </c>
      <c r="H911" s="188">
        <v>1</v>
      </c>
      <c r="I911" s="189"/>
      <c r="J911" s="190">
        <f>ROUND(I911*H911,2)</f>
        <v>0</v>
      </c>
      <c r="K911" s="186" t="s">
        <v>128</v>
      </c>
      <c r="L911" s="43"/>
      <c r="M911" s="191" t="s">
        <v>19</v>
      </c>
      <c r="N911" s="192" t="s">
        <v>42</v>
      </c>
      <c r="O911" s="83"/>
      <c r="P911" s="193">
        <f>O911*H911</f>
        <v>0</v>
      </c>
      <c r="Q911" s="193">
        <v>0</v>
      </c>
      <c r="R911" s="193">
        <f>Q911*H911</f>
        <v>0</v>
      </c>
      <c r="S911" s="193">
        <v>0</v>
      </c>
      <c r="T911" s="194">
        <f>S911*H911</f>
        <v>0</v>
      </c>
      <c r="U911" s="37"/>
      <c r="V911" s="37"/>
      <c r="W911" s="37"/>
      <c r="X911" s="37"/>
      <c r="Y911" s="37"/>
      <c r="Z911" s="37"/>
      <c r="AA911" s="37"/>
      <c r="AB911" s="37"/>
      <c r="AC911" s="37"/>
      <c r="AD911" s="37"/>
      <c r="AE911" s="37"/>
      <c r="AR911" s="195" t="s">
        <v>129</v>
      </c>
      <c r="AT911" s="195" t="s">
        <v>124</v>
      </c>
      <c r="AU911" s="195" t="s">
        <v>71</v>
      </c>
      <c r="AY911" s="16" t="s">
        <v>130</v>
      </c>
      <c r="BE911" s="196">
        <f>IF(N911="základní",J911,0)</f>
        <v>0</v>
      </c>
      <c r="BF911" s="196">
        <f>IF(N911="snížená",J911,0)</f>
        <v>0</v>
      </c>
      <c r="BG911" s="196">
        <f>IF(N911="zákl. přenesená",J911,0)</f>
        <v>0</v>
      </c>
      <c r="BH911" s="196">
        <f>IF(N911="sníž. přenesená",J911,0)</f>
        <v>0</v>
      </c>
      <c r="BI911" s="196">
        <f>IF(N911="nulová",J911,0)</f>
        <v>0</v>
      </c>
      <c r="BJ911" s="16" t="s">
        <v>14</v>
      </c>
      <c r="BK911" s="196">
        <f>ROUND(I911*H911,2)</f>
        <v>0</v>
      </c>
      <c r="BL911" s="16" t="s">
        <v>129</v>
      </c>
      <c r="BM911" s="195" t="s">
        <v>2443</v>
      </c>
    </row>
    <row r="912" s="2" customFormat="1" ht="37.8" customHeight="1">
      <c r="A912" s="37"/>
      <c r="B912" s="38"/>
      <c r="C912" s="184" t="s">
        <v>2444</v>
      </c>
      <c r="D912" s="184" t="s">
        <v>124</v>
      </c>
      <c r="E912" s="185" t="s">
        <v>2445</v>
      </c>
      <c r="F912" s="186" t="s">
        <v>2446</v>
      </c>
      <c r="G912" s="187" t="s">
        <v>172</v>
      </c>
      <c r="H912" s="188">
        <v>1</v>
      </c>
      <c r="I912" s="189"/>
      <c r="J912" s="190">
        <f>ROUND(I912*H912,2)</f>
        <v>0</v>
      </c>
      <c r="K912" s="186" t="s">
        <v>128</v>
      </c>
      <c r="L912" s="43"/>
      <c r="M912" s="191" t="s">
        <v>19</v>
      </c>
      <c r="N912" s="192" t="s">
        <v>42</v>
      </c>
      <c r="O912" s="83"/>
      <c r="P912" s="193">
        <f>O912*H912</f>
        <v>0</v>
      </c>
      <c r="Q912" s="193">
        <v>0</v>
      </c>
      <c r="R912" s="193">
        <f>Q912*H912</f>
        <v>0</v>
      </c>
      <c r="S912" s="193">
        <v>0</v>
      </c>
      <c r="T912" s="194">
        <f>S912*H912</f>
        <v>0</v>
      </c>
      <c r="U912" s="37"/>
      <c r="V912" s="37"/>
      <c r="W912" s="37"/>
      <c r="X912" s="37"/>
      <c r="Y912" s="37"/>
      <c r="Z912" s="37"/>
      <c r="AA912" s="37"/>
      <c r="AB912" s="37"/>
      <c r="AC912" s="37"/>
      <c r="AD912" s="37"/>
      <c r="AE912" s="37"/>
      <c r="AR912" s="195" t="s">
        <v>129</v>
      </c>
      <c r="AT912" s="195" t="s">
        <v>124</v>
      </c>
      <c r="AU912" s="195" t="s">
        <v>71</v>
      </c>
      <c r="AY912" s="16" t="s">
        <v>130</v>
      </c>
      <c r="BE912" s="196">
        <f>IF(N912="základní",J912,0)</f>
        <v>0</v>
      </c>
      <c r="BF912" s="196">
        <f>IF(N912="snížená",J912,0)</f>
        <v>0</v>
      </c>
      <c r="BG912" s="196">
        <f>IF(N912="zákl. přenesená",J912,0)</f>
        <v>0</v>
      </c>
      <c r="BH912" s="196">
        <f>IF(N912="sníž. přenesená",J912,0)</f>
        <v>0</v>
      </c>
      <c r="BI912" s="196">
        <f>IF(N912="nulová",J912,0)</f>
        <v>0</v>
      </c>
      <c r="BJ912" s="16" t="s">
        <v>14</v>
      </c>
      <c r="BK912" s="196">
        <f>ROUND(I912*H912,2)</f>
        <v>0</v>
      </c>
      <c r="BL912" s="16" t="s">
        <v>129</v>
      </c>
      <c r="BM912" s="195" t="s">
        <v>2447</v>
      </c>
    </row>
    <row r="913" s="2" customFormat="1" ht="37.8" customHeight="1">
      <c r="A913" s="37"/>
      <c r="B913" s="38"/>
      <c r="C913" s="184" t="s">
        <v>2448</v>
      </c>
      <c r="D913" s="184" t="s">
        <v>124</v>
      </c>
      <c r="E913" s="185" t="s">
        <v>2449</v>
      </c>
      <c r="F913" s="186" t="s">
        <v>2450</v>
      </c>
      <c r="G913" s="187" t="s">
        <v>172</v>
      </c>
      <c r="H913" s="188">
        <v>1</v>
      </c>
      <c r="I913" s="189"/>
      <c r="J913" s="190">
        <f>ROUND(I913*H913,2)</f>
        <v>0</v>
      </c>
      <c r="K913" s="186" t="s">
        <v>128</v>
      </c>
      <c r="L913" s="43"/>
      <c r="M913" s="191" t="s">
        <v>19</v>
      </c>
      <c r="N913" s="192" t="s">
        <v>42</v>
      </c>
      <c r="O913" s="83"/>
      <c r="P913" s="193">
        <f>O913*H913</f>
        <v>0</v>
      </c>
      <c r="Q913" s="193">
        <v>0</v>
      </c>
      <c r="R913" s="193">
        <f>Q913*H913</f>
        <v>0</v>
      </c>
      <c r="S913" s="193">
        <v>0</v>
      </c>
      <c r="T913" s="194">
        <f>S913*H913</f>
        <v>0</v>
      </c>
      <c r="U913" s="37"/>
      <c r="V913" s="37"/>
      <c r="W913" s="37"/>
      <c r="X913" s="37"/>
      <c r="Y913" s="37"/>
      <c r="Z913" s="37"/>
      <c r="AA913" s="37"/>
      <c r="AB913" s="37"/>
      <c r="AC913" s="37"/>
      <c r="AD913" s="37"/>
      <c r="AE913" s="37"/>
      <c r="AR913" s="195" t="s">
        <v>129</v>
      </c>
      <c r="AT913" s="195" t="s">
        <v>124</v>
      </c>
      <c r="AU913" s="195" t="s">
        <v>71</v>
      </c>
      <c r="AY913" s="16" t="s">
        <v>130</v>
      </c>
      <c r="BE913" s="196">
        <f>IF(N913="základní",J913,0)</f>
        <v>0</v>
      </c>
      <c r="BF913" s="196">
        <f>IF(N913="snížená",J913,0)</f>
        <v>0</v>
      </c>
      <c r="BG913" s="196">
        <f>IF(N913="zákl. přenesená",J913,0)</f>
        <v>0</v>
      </c>
      <c r="BH913" s="196">
        <f>IF(N913="sníž. přenesená",J913,0)</f>
        <v>0</v>
      </c>
      <c r="BI913" s="196">
        <f>IF(N913="nulová",J913,0)</f>
        <v>0</v>
      </c>
      <c r="BJ913" s="16" t="s">
        <v>14</v>
      </c>
      <c r="BK913" s="196">
        <f>ROUND(I913*H913,2)</f>
        <v>0</v>
      </c>
      <c r="BL913" s="16" t="s">
        <v>129</v>
      </c>
      <c r="BM913" s="195" t="s">
        <v>2451</v>
      </c>
    </row>
    <row r="914" s="2" customFormat="1" ht="37.8" customHeight="1">
      <c r="A914" s="37"/>
      <c r="B914" s="38"/>
      <c r="C914" s="184" t="s">
        <v>2452</v>
      </c>
      <c r="D914" s="184" t="s">
        <v>124</v>
      </c>
      <c r="E914" s="185" t="s">
        <v>2453</v>
      </c>
      <c r="F914" s="186" t="s">
        <v>2454</v>
      </c>
      <c r="G914" s="187" t="s">
        <v>172</v>
      </c>
      <c r="H914" s="188">
        <v>1</v>
      </c>
      <c r="I914" s="189"/>
      <c r="J914" s="190">
        <f>ROUND(I914*H914,2)</f>
        <v>0</v>
      </c>
      <c r="K914" s="186" t="s">
        <v>128</v>
      </c>
      <c r="L914" s="43"/>
      <c r="M914" s="191" t="s">
        <v>19</v>
      </c>
      <c r="N914" s="192" t="s">
        <v>42</v>
      </c>
      <c r="O914" s="83"/>
      <c r="P914" s="193">
        <f>O914*H914</f>
        <v>0</v>
      </c>
      <c r="Q914" s="193">
        <v>0</v>
      </c>
      <c r="R914" s="193">
        <f>Q914*H914</f>
        <v>0</v>
      </c>
      <c r="S914" s="193">
        <v>0</v>
      </c>
      <c r="T914" s="194">
        <f>S914*H914</f>
        <v>0</v>
      </c>
      <c r="U914" s="37"/>
      <c r="V914" s="37"/>
      <c r="W914" s="37"/>
      <c r="X914" s="37"/>
      <c r="Y914" s="37"/>
      <c r="Z914" s="37"/>
      <c r="AA914" s="37"/>
      <c r="AB914" s="37"/>
      <c r="AC914" s="37"/>
      <c r="AD914" s="37"/>
      <c r="AE914" s="37"/>
      <c r="AR914" s="195" t="s">
        <v>129</v>
      </c>
      <c r="AT914" s="195" t="s">
        <v>124</v>
      </c>
      <c r="AU914" s="195" t="s">
        <v>71</v>
      </c>
      <c r="AY914" s="16" t="s">
        <v>130</v>
      </c>
      <c r="BE914" s="196">
        <f>IF(N914="základní",J914,0)</f>
        <v>0</v>
      </c>
      <c r="BF914" s="196">
        <f>IF(N914="snížená",J914,0)</f>
        <v>0</v>
      </c>
      <c r="BG914" s="196">
        <f>IF(N914="zákl. přenesená",J914,0)</f>
        <v>0</v>
      </c>
      <c r="BH914" s="196">
        <f>IF(N914="sníž. přenesená",J914,0)</f>
        <v>0</v>
      </c>
      <c r="BI914" s="196">
        <f>IF(N914="nulová",J914,0)</f>
        <v>0</v>
      </c>
      <c r="BJ914" s="16" t="s">
        <v>14</v>
      </c>
      <c r="BK914" s="196">
        <f>ROUND(I914*H914,2)</f>
        <v>0</v>
      </c>
      <c r="BL914" s="16" t="s">
        <v>129</v>
      </c>
      <c r="BM914" s="195" t="s">
        <v>2455</v>
      </c>
    </row>
    <row r="915" s="2" customFormat="1" ht="37.8" customHeight="1">
      <c r="A915" s="37"/>
      <c r="B915" s="38"/>
      <c r="C915" s="184" t="s">
        <v>2456</v>
      </c>
      <c r="D915" s="184" t="s">
        <v>124</v>
      </c>
      <c r="E915" s="185" t="s">
        <v>2457</v>
      </c>
      <c r="F915" s="186" t="s">
        <v>2458</v>
      </c>
      <c r="G915" s="187" t="s">
        <v>172</v>
      </c>
      <c r="H915" s="188">
        <v>1</v>
      </c>
      <c r="I915" s="189"/>
      <c r="J915" s="190">
        <f>ROUND(I915*H915,2)</f>
        <v>0</v>
      </c>
      <c r="K915" s="186" t="s">
        <v>128</v>
      </c>
      <c r="L915" s="43"/>
      <c r="M915" s="191" t="s">
        <v>19</v>
      </c>
      <c r="N915" s="192" t="s">
        <v>42</v>
      </c>
      <c r="O915" s="83"/>
      <c r="P915" s="193">
        <f>O915*H915</f>
        <v>0</v>
      </c>
      <c r="Q915" s="193">
        <v>0</v>
      </c>
      <c r="R915" s="193">
        <f>Q915*H915</f>
        <v>0</v>
      </c>
      <c r="S915" s="193">
        <v>0</v>
      </c>
      <c r="T915" s="194">
        <f>S915*H915</f>
        <v>0</v>
      </c>
      <c r="U915" s="37"/>
      <c r="V915" s="37"/>
      <c r="W915" s="37"/>
      <c r="X915" s="37"/>
      <c r="Y915" s="37"/>
      <c r="Z915" s="37"/>
      <c r="AA915" s="37"/>
      <c r="AB915" s="37"/>
      <c r="AC915" s="37"/>
      <c r="AD915" s="37"/>
      <c r="AE915" s="37"/>
      <c r="AR915" s="195" t="s">
        <v>129</v>
      </c>
      <c r="AT915" s="195" t="s">
        <v>124</v>
      </c>
      <c r="AU915" s="195" t="s">
        <v>71</v>
      </c>
      <c r="AY915" s="16" t="s">
        <v>130</v>
      </c>
      <c r="BE915" s="196">
        <f>IF(N915="základní",J915,0)</f>
        <v>0</v>
      </c>
      <c r="BF915" s="196">
        <f>IF(N915="snížená",J915,0)</f>
        <v>0</v>
      </c>
      <c r="BG915" s="196">
        <f>IF(N915="zákl. přenesená",J915,0)</f>
        <v>0</v>
      </c>
      <c r="BH915" s="196">
        <f>IF(N915="sníž. přenesená",J915,0)</f>
        <v>0</v>
      </c>
      <c r="BI915" s="196">
        <f>IF(N915="nulová",J915,0)</f>
        <v>0</v>
      </c>
      <c r="BJ915" s="16" t="s">
        <v>14</v>
      </c>
      <c r="BK915" s="196">
        <f>ROUND(I915*H915,2)</f>
        <v>0</v>
      </c>
      <c r="BL915" s="16" t="s">
        <v>129</v>
      </c>
      <c r="BM915" s="195" t="s">
        <v>2459</v>
      </c>
    </row>
    <row r="916" s="2" customFormat="1" ht="33" customHeight="1">
      <c r="A916" s="37"/>
      <c r="B916" s="38"/>
      <c r="C916" s="184" t="s">
        <v>2460</v>
      </c>
      <c r="D916" s="184" t="s">
        <v>124</v>
      </c>
      <c r="E916" s="185" t="s">
        <v>2461</v>
      </c>
      <c r="F916" s="186" t="s">
        <v>2462</v>
      </c>
      <c r="G916" s="187" t="s">
        <v>185</v>
      </c>
      <c r="H916" s="188">
        <v>20</v>
      </c>
      <c r="I916" s="189"/>
      <c r="J916" s="190">
        <f>ROUND(I916*H916,2)</f>
        <v>0</v>
      </c>
      <c r="K916" s="186" t="s">
        <v>128</v>
      </c>
      <c r="L916" s="43"/>
      <c r="M916" s="191" t="s">
        <v>19</v>
      </c>
      <c r="N916" s="192" t="s">
        <v>42</v>
      </c>
      <c r="O916" s="83"/>
      <c r="P916" s="193">
        <f>O916*H916</f>
        <v>0</v>
      </c>
      <c r="Q916" s="193">
        <v>0</v>
      </c>
      <c r="R916" s="193">
        <f>Q916*H916</f>
        <v>0</v>
      </c>
      <c r="S916" s="193">
        <v>0</v>
      </c>
      <c r="T916" s="194">
        <f>S916*H916</f>
        <v>0</v>
      </c>
      <c r="U916" s="37"/>
      <c r="V916" s="37"/>
      <c r="W916" s="37"/>
      <c r="X916" s="37"/>
      <c r="Y916" s="37"/>
      <c r="Z916" s="37"/>
      <c r="AA916" s="37"/>
      <c r="AB916" s="37"/>
      <c r="AC916" s="37"/>
      <c r="AD916" s="37"/>
      <c r="AE916" s="37"/>
      <c r="AR916" s="195" t="s">
        <v>129</v>
      </c>
      <c r="AT916" s="195" t="s">
        <v>124</v>
      </c>
      <c r="AU916" s="195" t="s">
        <v>71</v>
      </c>
      <c r="AY916" s="16" t="s">
        <v>130</v>
      </c>
      <c r="BE916" s="196">
        <f>IF(N916="základní",J916,0)</f>
        <v>0</v>
      </c>
      <c r="BF916" s="196">
        <f>IF(N916="snížená",J916,0)</f>
        <v>0</v>
      </c>
      <c r="BG916" s="196">
        <f>IF(N916="zákl. přenesená",J916,0)</f>
        <v>0</v>
      </c>
      <c r="BH916" s="196">
        <f>IF(N916="sníž. přenesená",J916,0)</f>
        <v>0</v>
      </c>
      <c r="BI916" s="196">
        <f>IF(N916="nulová",J916,0)</f>
        <v>0</v>
      </c>
      <c r="BJ916" s="16" t="s">
        <v>14</v>
      </c>
      <c r="BK916" s="196">
        <f>ROUND(I916*H916,2)</f>
        <v>0</v>
      </c>
      <c r="BL916" s="16" t="s">
        <v>129</v>
      </c>
      <c r="BM916" s="195" t="s">
        <v>2463</v>
      </c>
    </row>
    <row r="917" s="2" customFormat="1" ht="33" customHeight="1">
      <c r="A917" s="37"/>
      <c r="B917" s="38"/>
      <c r="C917" s="184" t="s">
        <v>2464</v>
      </c>
      <c r="D917" s="184" t="s">
        <v>124</v>
      </c>
      <c r="E917" s="185" t="s">
        <v>2465</v>
      </c>
      <c r="F917" s="186" t="s">
        <v>2466</v>
      </c>
      <c r="G917" s="187" t="s">
        <v>185</v>
      </c>
      <c r="H917" s="188">
        <v>20</v>
      </c>
      <c r="I917" s="189"/>
      <c r="J917" s="190">
        <f>ROUND(I917*H917,2)</f>
        <v>0</v>
      </c>
      <c r="K917" s="186" t="s">
        <v>128</v>
      </c>
      <c r="L917" s="43"/>
      <c r="M917" s="191" t="s">
        <v>19</v>
      </c>
      <c r="N917" s="192" t="s">
        <v>42</v>
      </c>
      <c r="O917" s="83"/>
      <c r="P917" s="193">
        <f>O917*H917</f>
        <v>0</v>
      </c>
      <c r="Q917" s="193">
        <v>0</v>
      </c>
      <c r="R917" s="193">
        <f>Q917*H917</f>
        <v>0</v>
      </c>
      <c r="S917" s="193">
        <v>0</v>
      </c>
      <c r="T917" s="194">
        <f>S917*H917</f>
        <v>0</v>
      </c>
      <c r="U917" s="37"/>
      <c r="V917" s="37"/>
      <c r="W917" s="37"/>
      <c r="X917" s="37"/>
      <c r="Y917" s="37"/>
      <c r="Z917" s="37"/>
      <c r="AA917" s="37"/>
      <c r="AB917" s="37"/>
      <c r="AC917" s="37"/>
      <c r="AD917" s="37"/>
      <c r="AE917" s="37"/>
      <c r="AR917" s="195" t="s">
        <v>129</v>
      </c>
      <c r="AT917" s="195" t="s">
        <v>124</v>
      </c>
      <c r="AU917" s="195" t="s">
        <v>71</v>
      </c>
      <c r="AY917" s="16" t="s">
        <v>130</v>
      </c>
      <c r="BE917" s="196">
        <f>IF(N917="základní",J917,0)</f>
        <v>0</v>
      </c>
      <c r="BF917" s="196">
        <f>IF(N917="snížená",J917,0)</f>
        <v>0</v>
      </c>
      <c r="BG917" s="196">
        <f>IF(N917="zákl. přenesená",J917,0)</f>
        <v>0</v>
      </c>
      <c r="BH917" s="196">
        <f>IF(N917="sníž. přenesená",J917,0)</f>
        <v>0</v>
      </c>
      <c r="BI917" s="196">
        <f>IF(N917="nulová",J917,0)</f>
        <v>0</v>
      </c>
      <c r="BJ917" s="16" t="s">
        <v>14</v>
      </c>
      <c r="BK917" s="196">
        <f>ROUND(I917*H917,2)</f>
        <v>0</v>
      </c>
      <c r="BL917" s="16" t="s">
        <v>129</v>
      </c>
      <c r="BM917" s="195" t="s">
        <v>2467</v>
      </c>
    </row>
    <row r="918" s="2" customFormat="1" ht="37.8" customHeight="1">
      <c r="A918" s="37"/>
      <c r="B918" s="38"/>
      <c r="C918" s="184" t="s">
        <v>2468</v>
      </c>
      <c r="D918" s="184" t="s">
        <v>124</v>
      </c>
      <c r="E918" s="185" t="s">
        <v>2469</v>
      </c>
      <c r="F918" s="186" t="s">
        <v>2470</v>
      </c>
      <c r="G918" s="187" t="s">
        <v>172</v>
      </c>
      <c r="H918" s="188">
        <v>6</v>
      </c>
      <c r="I918" s="189"/>
      <c r="J918" s="190">
        <f>ROUND(I918*H918,2)</f>
        <v>0</v>
      </c>
      <c r="K918" s="186" t="s">
        <v>128</v>
      </c>
      <c r="L918" s="43"/>
      <c r="M918" s="191" t="s">
        <v>19</v>
      </c>
      <c r="N918" s="192" t="s">
        <v>42</v>
      </c>
      <c r="O918" s="83"/>
      <c r="P918" s="193">
        <f>O918*H918</f>
        <v>0</v>
      </c>
      <c r="Q918" s="193">
        <v>0</v>
      </c>
      <c r="R918" s="193">
        <f>Q918*H918</f>
        <v>0</v>
      </c>
      <c r="S918" s="193">
        <v>0</v>
      </c>
      <c r="T918" s="194">
        <f>S918*H918</f>
        <v>0</v>
      </c>
      <c r="U918" s="37"/>
      <c r="V918" s="37"/>
      <c r="W918" s="37"/>
      <c r="X918" s="37"/>
      <c r="Y918" s="37"/>
      <c r="Z918" s="37"/>
      <c r="AA918" s="37"/>
      <c r="AB918" s="37"/>
      <c r="AC918" s="37"/>
      <c r="AD918" s="37"/>
      <c r="AE918" s="37"/>
      <c r="AR918" s="195" t="s">
        <v>129</v>
      </c>
      <c r="AT918" s="195" t="s">
        <v>124</v>
      </c>
      <c r="AU918" s="195" t="s">
        <v>71</v>
      </c>
      <c r="AY918" s="16" t="s">
        <v>130</v>
      </c>
      <c r="BE918" s="196">
        <f>IF(N918="základní",J918,0)</f>
        <v>0</v>
      </c>
      <c r="BF918" s="196">
        <f>IF(N918="snížená",J918,0)</f>
        <v>0</v>
      </c>
      <c r="BG918" s="196">
        <f>IF(N918="zákl. přenesená",J918,0)</f>
        <v>0</v>
      </c>
      <c r="BH918" s="196">
        <f>IF(N918="sníž. přenesená",J918,0)</f>
        <v>0</v>
      </c>
      <c r="BI918" s="196">
        <f>IF(N918="nulová",J918,0)</f>
        <v>0</v>
      </c>
      <c r="BJ918" s="16" t="s">
        <v>14</v>
      </c>
      <c r="BK918" s="196">
        <f>ROUND(I918*H918,2)</f>
        <v>0</v>
      </c>
      <c r="BL918" s="16" t="s">
        <v>129</v>
      </c>
      <c r="BM918" s="195" t="s">
        <v>2471</v>
      </c>
    </row>
    <row r="919" s="2" customFormat="1" ht="37.8" customHeight="1">
      <c r="A919" s="37"/>
      <c r="B919" s="38"/>
      <c r="C919" s="184" t="s">
        <v>2472</v>
      </c>
      <c r="D919" s="184" t="s">
        <v>124</v>
      </c>
      <c r="E919" s="185" t="s">
        <v>2473</v>
      </c>
      <c r="F919" s="186" t="s">
        <v>2474</v>
      </c>
      <c r="G919" s="187" t="s">
        <v>172</v>
      </c>
      <c r="H919" s="188">
        <v>6</v>
      </c>
      <c r="I919" s="189"/>
      <c r="J919" s="190">
        <f>ROUND(I919*H919,2)</f>
        <v>0</v>
      </c>
      <c r="K919" s="186" t="s">
        <v>128</v>
      </c>
      <c r="L919" s="43"/>
      <c r="M919" s="191" t="s">
        <v>19</v>
      </c>
      <c r="N919" s="192" t="s">
        <v>42</v>
      </c>
      <c r="O919" s="83"/>
      <c r="P919" s="193">
        <f>O919*H919</f>
        <v>0</v>
      </c>
      <c r="Q919" s="193">
        <v>0</v>
      </c>
      <c r="R919" s="193">
        <f>Q919*H919</f>
        <v>0</v>
      </c>
      <c r="S919" s="193">
        <v>0</v>
      </c>
      <c r="T919" s="194">
        <f>S919*H919</f>
        <v>0</v>
      </c>
      <c r="U919" s="37"/>
      <c r="V919" s="37"/>
      <c r="W919" s="37"/>
      <c r="X919" s="37"/>
      <c r="Y919" s="37"/>
      <c r="Z919" s="37"/>
      <c r="AA919" s="37"/>
      <c r="AB919" s="37"/>
      <c r="AC919" s="37"/>
      <c r="AD919" s="37"/>
      <c r="AE919" s="37"/>
      <c r="AR919" s="195" t="s">
        <v>129</v>
      </c>
      <c r="AT919" s="195" t="s">
        <v>124</v>
      </c>
      <c r="AU919" s="195" t="s">
        <v>71</v>
      </c>
      <c r="AY919" s="16" t="s">
        <v>130</v>
      </c>
      <c r="BE919" s="196">
        <f>IF(N919="základní",J919,0)</f>
        <v>0</v>
      </c>
      <c r="BF919" s="196">
        <f>IF(N919="snížená",J919,0)</f>
        <v>0</v>
      </c>
      <c r="BG919" s="196">
        <f>IF(N919="zákl. přenesená",J919,0)</f>
        <v>0</v>
      </c>
      <c r="BH919" s="196">
        <f>IF(N919="sníž. přenesená",J919,0)</f>
        <v>0</v>
      </c>
      <c r="BI919" s="196">
        <f>IF(N919="nulová",J919,0)</f>
        <v>0</v>
      </c>
      <c r="BJ919" s="16" t="s">
        <v>14</v>
      </c>
      <c r="BK919" s="196">
        <f>ROUND(I919*H919,2)</f>
        <v>0</v>
      </c>
      <c r="BL919" s="16" t="s">
        <v>129</v>
      </c>
      <c r="BM919" s="195" t="s">
        <v>2475</v>
      </c>
    </row>
    <row r="920" s="2" customFormat="1" ht="37.8" customHeight="1">
      <c r="A920" s="37"/>
      <c r="B920" s="38"/>
      <c r="C920" s="184" t="s">
        <v>2476</v>
      </c>
      <c r="D920" s="184" t="s">
        <v>124</v>
      </c>
      <c r="E920" s="185" t="s">
        <v>2477</v>
      </c>
      <c r="F920" s="186" t="s">
        <v>2478</v>
      </c>
      <c r="G920" s="187" t="s">
        <v>185</v>
      </c>
      <c r="H920" s="188">
        <v>6</v>
      </c>
      <c r="I920" s="189"/>
      <c r="J920" s="190">
        <f>ROUND(I920*H920,2)</f>
        <v>0</v>
      </c>
      <c r="K920" s="186" t="s">
        <v>128</v>
      </c>
      <c r="L920" s="43"/>
      <c r="M920" s="191" t="s">
        <v>19</v>
      </c>
      <c r="N920" s="192" t="s">
        <v>42</v>
      </c>
      <c r="O920" s="83"/>
      <c r="P920" s="193">
        <f>O920*H920</f>
        <v>0</v>
      </c>
      <c r="Q920" s="193">
        <v>0</v>
      </c>
      <c r="R920" s="193">
        <f>Q920*H920</f>
        <v>0</v>
      </c>
      <c r="S920" s="193">
        <v>0</v>
      </c>
      <c r="T920" s="194">
        <f>S920*H920</f>
        <v>0</v>
      </c>
      <c r="U920" s="37"/>
      <c r="V920" s="37"/>
      <c r="W920" s="37"/>
      <c r="X920" s="37"/>
      <c r="Y920" s="37"/>
      <c r="Z920" s="37"/>
      <c r="AA920" s="37"/>
      <c r="AB920" s="37"/>
      <c r="AC920" s="37"/>
      <c r="AD920" s="37"/>
      <c r="AE920" s="37"/>
      <c r="AR920" s="195" t="s">
        <v>129</v>
      </c>
      <c r="AT920" s="195" t="s">
        <v>124</v>
      </c>
      <c r="AU920" s="195" t="s">
        <v>71</v>
      </c>
      <c r="AY920" s="16" t="s">
        <v>130</v>
      </c>
      <c r="BE920" s="196">
        <f>IF(N920="základní",J920,0)</f>
        <v>0</v>
      </c>
      <c r="BF920" s="196">
        <f>IF(N920="snížená",J920,0)</f>
        <v>0</v>
      </c>
      <c r="BG920" s="196">
        <f>IF(N920="zákl. přenesená",J920,0)</f>
        <v>0</v>
      </c>
      <c r="BH920" s="196">
        <f>IF(N920="sníž. přenesená",J920,0)</f>
        <v>0</v>
      </c>
      <c r="BI920" s="196">
        <f>IF(N920="nulová",J920,0)</f>
        <v>0</v>
      </c>
      <c r="BJ920" s="16" t="s">
        <v>14</v>
      </c>
      <c r="BK920" s="196">
        <f>ROUND(I920*H920,2)</f>
        <v>0</v>
      </c>
      <c r="BL920" s="16" t="s">
        <v>129</v>
      </c>
      <c r="BM920" s="195" t="s">
        <v>2479</v>
      </c>
    </row>
    <row r="921" s="2" customFormat="1" ht="37.8" customHeight="1">
      <c r="A921" s="37"/>
      <c r="B921" s="38"/>
      <c r="C921" s="184" t="s">
        <v>2480</v>
      </c>
      <c r="D921" s="184" t="s">
        <v>124</v>
      </c>
      <c r="E921" s="185" t="s">
        <v>2481</v>
      </c>
      <c r="F921" s="186" t="s">
        <v>2482</v>
      </c>
      <c r="G921" s="187" t="s">
        <v>416</v>
      </c>
      <c r="H921" s="188">
        <v>6</v>
      </c>
      <c r="I921" s="189"/>
      <c r="J921" s="190">
        <f>ROUND(I921*H921,2)</f>
        <v>0</v>
      </c>
      <c r="K921" s="186" t="s">
        <v>128</v>
      </c>
      <c r="L921" s="43"/>
      <c r="M921" s="191" t="s">
        <v>19</v>
      </c>
      <c r="N921" s="192" t="s">
        <v>42</v>
      </c>
      <c r="O921" s="83"/>
      <c r="P921" s="193">
        <f>O921*H921</f>
        <v>0</v>
      </c>
      <c r="Q921" s="193">
        <v>0</v>
      </c>
      <c r="R921" s="193">
        <f>Q921*H921</f>
        <v>0</v>
      </c>
      <c r="S921" s="193">
        <v>0</v>
      </c>
      <c r="T921" s="194">
        <f>S921*H921</f>
        <v>0</v>
      </c>
      <c r="U921" s="37"/>
      <c r="V921" s="37"/>
      <c r="W921" s="37"/>
      <c r="X921" s="37"/>
      <c r="Y921" s="37"/>
      <c r="Z921" s="37"/>
      <c r="AA921" s="37"/>
      <c r="AB921" s="37"/>
      <c r="AC921" s="37"/>
      <c r="AD921" s="37"/>
      <c r="AE921" s="37"/>
      <c r="AR921" s="195" t="s">
        <v>129</v>
      </c>
      <c r="AT921" s="195" t="s">
        <v>124</v>
      </c>
      <c r="AU921" s="195" t="s">
        <v>71</v>
      </c>
      <c r="AY921" s="16" t="s">
        <v>130</v>
      </c>
      <c r="BE921" s="196">
        <f>IF(N921="základní",J921,0)</f>
        <v>0</v>
      </c>
      <c r="BF921" s="196">
        <f>IF(N921="snížená",J921,0)</f>
        <v>0</v>
      </c>
      <c r="BG921" s="196">
        <f>IF(N921="zákl. přenesená",J921,0)</f>
        <v>0</v>
      </c>
      <c r="BH921" s="196">
        <f>IF(N921="sníž. přenesená",J921,0)</f>
        <v>0</v>
      </c>
      <c r="BI921" s="196">
        <f>IF(N921="nulová",J921,0)</f>
        <v>0</v>
      </c>
      <c r="BJ921" s="16" t="s">
        <v>14</v>
      </c>
      <c r="BK921" s="196">
        <f>ROUND(I921*H921,2)</f>
        <v>0</v>
      </c>
      <c r="BL921" s="16" t="s">
        <v>129</v>
      </c>
      <c r="BM921" s="195" t="s">
        <v>2483</v>
      </c>
    </row>
    <row r="922" s="2" customFormat="1" ht="37.8" customHeight="1">
      <c r="A922" s="37"/>
      <c r="B922" s="38"/>
      <c r="C922" s="184" t="s">
        <v>2484</v>
      </c>
      <c r="D922" s="184" t="s">
        <v>124</v>
      </c>
      <c r="E922" s="185" t="s">
        <v>2485</v>
      </c>
      <c r="F922" s="186" t="s">
        <v>2486</v>
      </c>
      <c r="G922" s="187" t="s">
        <v>185</v>
      </c>
      <c r="H922" s="188">
        <v>6</v>
      </c>
      <c r="I922" s="189"/>
      <c r="J922" s="190">
        <f>ROUND(I922*H922,2)</f>
        <v>0</v>
      </c>
      <c r="K922" s="186" t="s">
        <v>128</v>
      </c>
      <c r="L922" s="43"/>
      <c r="M922" s="191" t="s">
        <v>19</v>
      </c>
      <c r="N922" s="192" t="s">
        <v>42</v>
      </c>
      <c r="O922" s="83"/>
      <c r="P922" s="193">
        <f>O922*H922</f>
        <v>0</v>
      </c>
      <c r="Q922" s="193">
        <v>0</v>
      </c>
      <c r="R922" s="193">
        <f>Q922*H922</f>
        <v>0</v>
      </c>
      <c r="S922" s="193">
        <v>0</v>
      </c>
      <c r="T922" s="194">
        <f>S922*H922</f>
        <v>0</v>
      </c>
      <c r="U922" s="37"/>
      <c r="V922" s="37"/>
      <c r="W922" s="37"/>
      <c r="X922" s="37"/>
      <c r="Y922" s="37"/>
      <c r="Z922" s="37"/>
      <c r="AA922" s="37"/>
      <c r="AB922" s="37"/>
      <c r="AC922" s="37"/>
      <c r="AD922" s="37"/>
      <c r="AE922" s="37"/>
      <c r="AR922" s="195" t="s">
        <v>129</v>
      </c>
      <c r="AT922" s="195" t="s">
        <v>124</v>
      </c>
      <c r="AU922" s="195" t="s">
        <v>71</v>
      </c>
      <c r="AY922" s="16" t="s">
        <v>130</v>
      </c>
      <c r="BE922" s="196">
        <f>IF(N922="základní",J922,0)</f>
        <v>0</v>
      </c>
      <c r="BF922" s="196">
        <f>IF(N922="snížená",J922,0)</f>
        <v>0</v>
      </c>
      <c r="BG922" s="196">
        <f>IF(N922="zákl. přenesená",J922,0)</f>
        <v>0</v>
      </c>
      <c r="BH922" s="196">
        <f>IF(N922="sníž. přenesená",J922,0)</f>
        <v>0</v>
      </c>
      <c r="BI922" s="196">
        <f>IF(N922="nulová",J922,0)</f>
        <v>0</v>
      </c>
      <c r="BJ922" s="16" t="s">
        <v>14</v>
      </c>
      <c r="BK922" s="196">
        <f>ROUND(I922*H922,2)</f>
        <v>0</v>
      </c>
      <c r="BL922" s="16" t="s">
        <v>129</v>
      </c>
      <c r="BM922" s="195" t="s">
        <v>2487</v>
      </c>
    </row>
    <row r="923" s="2" customFormat="1" ht="37.8" customHeight="1">
      <c r="A923" s="37"/>
      <c r="B923" s="38"/>
      <c r="C923" s="184" t="s">
        <v>2488</v>
      </c>
      <c r="D923" s="184" t="s">
        <v>124</v>
      </c>
      <c r="E923" s="185" t="s">
        <v>2489</v>
      </c>
      <c r="F923" s="186" t="s">
        <v>2490</v>
      </c>
      <c r="G923" s="187" t="s">
        <v>416</v>
      </c>
      <c r="H923" s="188">
        <v>6</v>
      </c>
      <c r="I923" s="189"/>
      <c r="J923" s="190">
        <f>ROUND(I923*H923,2)</f>
        <v>0</v>
      </c>
      <c r="K923" s="186" t="s">
        <v>128</v>
      </c>
      <c r="L923" s="43"/>
      <c r="M923" s="191" t="s">
        <v>19</v>
      </c>
      <c r="N923" s="192" t="s">
        <v>42</v>
      </c>
      <c r="O923" s="83"/>
      <c r="P923" s="193">
        <f>O923*H923</f>
        <v>0</v>
      </c>
      <c r="Q923" s="193">
        <v>0</v>
      </c>
      <c r="R923" s="193">
        <f>Q923*H923</f>
        <v>0</v>
      </c>
      <c r="S923" s="193">
        <v>0</v>
      </c>
      <c r="T923" s="194">
        <f>S923*H923</f>
        <v>0</v>
      </c>
      <c r="U923" s="37"/>
      <c r="V923" s="37"/>
      <c r="W923" s="37"/>
      <c r="X923" s="37"/>
      <c r="Y923" s="37"/>
      <c r="Z923" s="37"/>
      <c r="AA923" s="37"/>
      <c r="AB923" s="37"/>
      <c r="AC923" s="37"/>
      <c r="AD923" s="37"/>
      <c r="AE923" s="37"/>
      <c r="AR923" s="195" t="s">
        <v>129</v>
      </c>
      <c r="AT923" s="195" t="s">
        <v>124</v>
      </c>
      <c r="AU923" s="195" t="s">
        <v>71</v>
      </c>
      <c r="AY923" s="16" t="s">
        <v>130</v>
      </c>
      <c r="BE923" s="196">
        <f>IF(N923="základní",J923,0)</f>
        <v>0</v>
      </c>
      <c r="BF923" s="196">
        <f>IF(N923="snížená",J923,0)</f>
        <v>0</v>
      </c>
      <c r="BG923" s="196">
        <f>IF(N923="zákl. přenesená",J923,0)</f>
        <v>0</v>
      </c>
      <c r="BH923" s="196">
        <f>IF(N923="sníž. přenesená",J923,0)</f>
        <v>0</v>
      </c>
      <c r="BI923" s="196">
        <f>IF(N923="nulová",J923,0)</f>
        <v>0</v>
      </c>
      <c r="BJ923" s="16" t="s">
        <v>14</v>
      </c>
      <c r="BK923" s="196">
        <f>ROUND(I923*H923,2)</f>
        <v>0</v>
      </c>
      <c r="BL923" s="16" t="s">
        <v>129</v>
      </c>
      <c r="BM923" s="195" t="s">
        <v>2491</v>
      </c>
    </row>
    <row r="924" s="2" customFormat="1" ht="37.8" customHeight="1">
      <c r="A924" s="37"/>
      <c r="B924" s="38"/>
      <c r="C924" s="184" t="s">
        <v>2492</v>
      </c>
      <c r="D924" s="184" t="s">
        <v>124</v>
      </c>
      <c r="E924" s="185" t="s">
        <v>2493</v>
      </c>
      <c r="F924" s="186" t="s">
        <v>2494</v>
      </c>
      <c r="G924" s="187" t="s">
        <v>185</v>
      </c>
      <c r="H924" s="188">
        <v>6</v>
      </c>
      <c r="I924" s="189"/>
      <c r="J924" s="190">
        <f>ROUND(I924*H924,2)</f>
        <v>0</v>
      </c>
      <c r="K924" s="186" t="s">
        <v>128</v>
      </c>
      <c r="L924" s="43"/>
      <c r="M924" s="191" t="s">
        <v>19</v>
      </c>
      <c r="N924" s="192" t="s">
        <v>42</v>
      </c>
      <c r="O924" s="83"/>
      <c r="P924" s="193">
        <f>O924*H924</f>
        <v>0</v>
      </c>
      <c r="Q924" s="193">
        <v>0</v>
      </c>
      <c r="R924" s="193">
        <f>Q924*H924</f>
        <v>0</v>
      </c>
      <c r="S924" s="193">
        <v>0</v>
      </c>
      <c r="T924" s="194">
        <f>S924*H924</f>
        <v>0</v>
      </c>
      <c r="U924" s="37"/>
      <c r="V924" s="37"/>
      <c r="W924" s="37"/>
      <c r="X924" s="37"/>
      <c r="Y924" s="37"/>
      <c r="Z924" s="37"/>
      <c r="AA924" s="37"/>
      <c r="AB924" s="37"/>
      <c r="AC924" s="37"/>
      <c r="AD924" s="37"/>
      <c r="AE924" s="37"/>
      <c r="AR924" s="195" t="s">
        <v>129</v>
      </c>
      <c r="AT924" s="195" t="s">
        <v>124</v>
      </c>
      <c r="AU924" s="195" t="s">
        <v>71</v>
      </c>
      <c r="AY924" s="16" t="s">
        <v>130</v>
      </c>
      <c r="BE924" s="196">
        <f>IF(N924="základní",J924,0)</f>
        <v>0</v>
      </c>
      <c r="BF924" s="196">
        <f>IF(N924="snížená",J924,0)</f>
        <v>0</v>
      </c>
      <c r="BG924" s="196">
        <f>IF(N924="zákl. přenesená",J924,0)</f>
        <v>0</v>
      </c>
      <c r="BH924" s="196">
        <f>IF(N924="sníž. přenesená",J924,0)</f>
        <v>0</v>
      </c>
      <c r="BI924" s="196">
        <f>IF(N924="nulová",J924,0)</f>
        <v>0</v>
      </c>
      <c r="BJ924" s="16" t="s">
        <v>14</v>
      </c>
      <c r="BK924" s="196">
        <f>ROUND(I924*H924,2)</f>
        <v>0</v>
      </c>
      <c r="BL924" s="16" t="s">
        <v>129</v>
      </c>
      <c r="BM924" s="195" t="s">
        <v>2495</v>
      </c>
    </row>
    <row r="925" s="2" customFormat="1" ht="37.8" customHeight="1">
      <c r="A925" s="37"/>
      <c r="B925" s="38"/>
      <c r="C925" s="184" t="s">
        <v>2496</v>
      </c>
      <c r="D925" s="184" t="s">
        <v>124</v>
      </c>
      <c r="E925" s="185" t="s">
        <v>2497</v>
      </c>
      <c r="F925" s="186" t="s">
        <v>2498</v>
      </c>
      <c r="G925" s="187" t="s">
        <v>416</v>
      </c>
      <c r="H925" s="188">
        <v>6</v>
      </c>
      <c r="I925" s="189"/>
      <c r="J925" s="190">
        <f>ROUND(I925*H925,2)</f>
        <v>0</v>
      </c>
      <c r="K925" s="186" t="s">
        <v>128</v>
      </c>
      <c r="L925" s="43"/>
      <c r="M925" s="191" t="s">
        <v>19</v>
      </c>
      <c r="N925" s="192" t="s">
        <v>42</v>
      </c>
      <c r="O925" s="83"/>
      <c r="P925" s="193">
        <f>O925*H925</f>
        <v>0</v>
      </c>
      <c r="Q925" s="193">
        <v>0</v>
      </c>
      <c r="R925" s="193">
        <f>Q925*H925</f>
        <v>0</v>
      </c>
      <c r="S925" s="193">
        <v>0</v>
      </c>
      <c r="T925" s="194">
        <f>S925*H925</f>
        <v>0</v>
      </c>
      <c r="U925" s="37"/>
      <c r="V925" s="37"/>
      <c r="W925" s="37"/>
      <c r="X925" s="37"/>
      <c r="Y925" s="37"/>
      <c r="Z925" s="37"/>
      <c r="AA925" s="37"/>
      <c r="AB925" s="37"/>
      <c r="AC925" s="37"/>
      <c r="AD925" s="37"/>
      <c r="AE925" s="37"/>
      <c r="AR925" s="195" t="s">
        <v>129</v>
      </c>
      <c r="AT925" s="195" t="s">
        <v>124</v>
      </c>
      <c r="AU925" s="195" t="s">
        <v>71</v>
      </c>
      <c r="AY925" s="16" t="s">
        <v>130</v>
      </c>
      <c r="BE925" s="196">
        <f>IF(N925="základní",J925,0)</f>
        <v>0</v>
      </c>
      <c r="BF925" s="196">
        <f>IF(N925="snížená",J925,0)</f>
        <v>0</v>
      </c>
      <c r="BG925" s="196">
        <f>IF(N925="zákl. přenesená",J925,0)</f>
        <v>0</v>
      </c>
      <c r="BH925" s="196">
        <f>IF(N925="sníž. přenesená",J925,0)</f>
        <v>0</v>
      </c>
      <c r="BI925" s="196">
        <f>IF(N925="nulová",J925,0)</f>
        <v>0</v>
      </c>
      <c r="BJ925" s="16" t="s">
        <v>14</v>
      </c>
      <c r="BK925" s="196">
        <f>ROUND(I925*H925,2)</f>
        <v>0</v>
      </c>
      <c r="BL925" s="16" t="s">
        <v>129</v>
      </c>
      <c r="BM925" s="195" t="s">
        <v>2499</v>
      </c>
    </row>
    <row r="926" s="2" customFormat="1" ht="37.8" customHeight="1">
      <c r="A926" s="37"/>
      <c r="B926" s="38"/>
      <c r="C926" s="184" t="s">
        <v>2500</v>
      </c>
      <c r="D926" s="184" t="s">
        <v>124</v>
      </c>
      <c r="E926" s="185" t="s">
        <v>2501</v>
      </c>
      <c r="F926" s="186" t="s">
        <v>2502</v>
      </c>
      <c r="G926" s="187" t="s">
        <v>185</v>
      </c>
      <c r="H926" s="188">
        <v>6</v>
      </c>
      <c r="I926" s="189"/>
      <c r="J926" s="190">
        <f>ROUND(I926*H926,2)</f>
        <v>0</v>
      </c>
      <c r="K926" s="186" t="s">
        <v>128</v>
      </c>
      <c r="L926" s="43"/>
      <c r="M926" s="191" t="s">
        <v>19</v>
      </c>
      <c r="N926" s="192" t="s">
        <v>42</v>
      </c>
      <c r="O926" s="83"/>
      <c r="P926" s="193">
        <f>O926*H926</f>
        <v>0</v>
      </c>
      <c r="Q926" s="193">
        <v>0</v>
      </c>
      <c r="R926" s="193">
        <f>Q926*H926</f>
        <v>0</v>
      </c>
      <c r="S926" s="193">
        <v>0</v>
      </c>
      <c r="T926" s="194">
        <f>S926*H926</f>
        <v>0</v>
      </c>
      <c r="U926" s="37"/>
      <c r="V926" s="37"/>
      <c r="W926" s="37"/>
      <c r="X926" s="37"/>
      <c r="Y926" s="37"/>
      <c r="Z926" s="37"/>
      <c r="AA926" s="37"/>
      <c r="AB926" s="37"/>
      <c r="AC926" s="37"/>
      <c r="AD926" s="37"/>
      <c r="AE926" s="37"/>
      <c r="AR926" s="195" t="s">
        <v>129</v>
      </c>
      <c r="AT926" s="195" t="s">
        <v>124</v>
      </c>
      <c r="AU926" s="195" t="s">
        <v>71</v>
      </c>
      <c r="AY926" s="16" t="s">
        <v>130</v>
      </c>
      <c r="BE926" s="196">
        <f>IF(N926="základní",J926,0)</f>
        <v>0</v>
      </c>
      <c r="BF926" s="196">
        <f>IF(N926="snížená",J926,0)</f>
        <v>0</v>
      </c>
      <c r="BG926" s="196">
        <f>IF(N926="zákl. přenesená",J926,0)</f>
        <v>0</v>
      </c>
      <c r="BH926" s="196">
        <f>IF(N926="sníž. přenesená",J926,0)</f>
        <v>0</v>
      </c>
      <c r="BI926" s="196">
        <f>IF(N926="nulová",J926,0)</f>
        <v>0</v>
      </c>
      <c r="BJ926" s="16" t="s">
        <v>14</v>
      </c>
      <c r="BK926" s="196">
        <f>ROUND(I926*H926,2)</f>
        <v>0</v>
      </c>
      <c r="BL926" s="16" t="s">
        <v>129</v>
      </c>
      <c r="BM926" s="195" t="s">
        <v>2503</v>
      </c>
    </row>
    <row r="927" s="2" customFormat="1" ht="37.8" customHeight="1">
      <c r="A927" s="37"/>
      <c r="B927" s="38"/>
      <c r="C927" s="184" t="s">
        <v>2504</v>
      </c>
      <c r="D927" s="184" t="s">
        <v>124</v>
      </c>
      <c r="E927" s="185" t="s">
        <v>2505</v>
      </c>
      <c r="F927" s="186" t="s">
        <v>2506</v>
      </c>
      <c r="G927" s="187" t="s">
        <v>185</v>
      </c>
      <c r="H927" s="188">
        <v>6</v>
      </c>
      <c r="I927" s="189"/>
      <c r="J927" s="190">
        <f>ROUND(I927*H927,2)</f>
        <v>0</v>
      </c>
      <c r="K927" s="186" t="s">
        <v>128</v>
      </c>
      <c r="L927" s="43"/>
      <c r="M927" s="191" t="s">
        <v>19</v>
      </c>
      <c r="N927" s="192" t="s">
        <v>42</v>
      </c>
      <c r="O927" s="83"/>
      <c r="P927" s="193">
        <f>O927*H927</f>
        <v>0</v>
      </c>
      <c r="Q927" s="193">
        <v>0</v>
      </c>
      <c r="R927" s="193">
        <f>Q927*H927</f>
        <v>0</v>
      </c>
      <c r="S927" s="193">
        <v>0</v>
      </c>
      <c r="T927" s="194">
        <f>S927*H927</f>
        <v>0</v>
      </c>
      <c r="U927" s="37"/>
      <c r="V927" s="37"/>
      <c r="W927" s="37"/>
      <c r="X927" s="37"/>
      <c r="Y927" s="37"/>
      <c r="Z927" s="37"/>
      <c r="AA927" s="37"/>
      <c r="AB927" s="37"/>
      <c r="AC927" s="37"/>
      <c r="AD927" s="37"/>
      <c r="AE927" s="37"/>
      <c r="AR927" s="195" t="s">
        <v>129</v>
      </c>
      <c r="AT927" s="195" t="s">
        <v>124</v>
      </c>
      <c r="AU927" s="195" t="s">
        <v>71</v>
      </c>
      <c r="AY927" s="16" t="s">
        <v>130</v>
      </c>
      <c r="BE927" s="196">
        <f>IF(N927="základní",J927,0)</f>
        <v>0</v>
      </c>
      <c r="BF927" s="196">
        <f>IF(N927="snížená",J927,0)</f>
        <v>0</v>
      </c>
      <c r="BG927" s="196">
        <f>IF(N927="zákl. přenesená",J927,0)</f>
        <v>0</v>
      </c>
      <c r="BH927" s="196">
        <f>IF(N927="sníž. přenesená",J927,0)</f>
        <v>0</v>
      </c>
      <c r="BI927" s="196">
        <f>IF(N927="nulová",J927,0)</f>
        <v>0</v>
      </c>
      <c r="BJ927" s="16" t="s">
        <v>14</v>
      </c>
      <c r="BK927" s="196">
        <f>ROUND(I927*H927,2)</f>
        <v>0</v>
      </c>
      <c r="BL927" s="16" t="s">
        <v>129</v>
      </c>
      <c r="BM927" s="195" t="s">
        <v>2507</v>
      </c>
    </row>
    <row r="928" s="2" customFormat="1" ht="37.8" customHeight="1">
      <c r="A928" s="37"/>
      <c r="B928" s="38"/>
      <c r="C928" s="184" t="s">
        <v>2508</v>
      </c>
      <c r="D928" s="184" t="s">
        <v>124</v>
      </c>
      <c r="E928" s="185" t="s">
        <v>2509</v>
      </c>
      <c r="F928" s="186" t="s">
        <v>2510</v>
      </c>
      <c r="G928" s="187" t="s">
        <v>416</v>
      </c>
      <c r="H928" s="188">
        <v>6</v>
      </c>
      <c r="I928" s="189"/>
      <c r="J928" s="190">
        <f>ROUND(I928*H928,2)</f>
        <v>0</v>
      </c>
      <c r="K928" s="186" t="s">
        <v>128</v>
      </c>
      <c r="L928" s="43"/>
      <c r="M928" s="191" t="s">
        <v>19</v>
      </c>
      <c r="N928" s="192" t="s">
        <v>42</v>
      </c>
      <c r="O928" s="83"/>
      <c r="P928" s="193">
        <f>O928*H928</f>
        <v>0</v>
      </c>
      <c r="Q928" s="193">
        <v>0</v>
      </c>
      <c r="R928" s="193">
        <f>Q928*H928</f>
        <v>0</v>
      </c>
      <c r="S928" s="193">
        <v>0</v>
      </c>
      <c r="T928" s="194">
        <f>S928*H928</f>
        <v>0</v>
      </c>
      <c r="U928" s="37"/>
      <c r="V928" s="37"/>
      <c r="W928" s="37"/>
      <c r="X928" s="37"/>
      <c r="Y928" s="37"/>
      <c r="Z928" s="37"/>
      <c r="AA928" s="37"/>
      <c r="AB928" s="37"/>
      <c r="AC928" s="37"/>
      <c r="AD928" s="37"/>
      <c r="AE928" s="37"/>
      <c r="AR928" s="195" t="s">
        <v>129</v>
      </c>
      <c r="AT928" s="195" t="s">
        <v>124</v>
      </c>
      <c r="AU928" s="195" t="s">
        <v>71</v>
      </c>
      <c r="AY928" s="16" t="s">
        <v>130</v>
      </c>
      <c r="BE928" s="196">
        <f>IF(N928="základní",J928,0)</f>
        <v>0</v>
      </c>
      <c r="BF928" s="196">
        <f>IF(N928="snížená",J928,0)</f>
        <v>0</v>
      </c>
      <c r="BG928" s="196">
        <f>IF(N928="zákl. přenesená",J928,0)</f>
        <v>0</v>
      </c>
      <c r="BH928" s="196">
        <f>IF(N928="sníž. přenesená",J928,0)</f>
        <v>0</v>
      </c>
      <c r="BI928" s="196">
        <f>IF(N928="nulová",J928,0)</f>
        <v>0</v>
      </c>
      <c r="BJ928" s="16" t="s">
        <v>14</v>
      </c>
      <c r="BK928" s="196">
        <f>ROUND(I928*H928,2)</f>
        <v>0</v>
      </c>
      <c r="BL928" s="16" t="s">
        <v>129</v>
      </c>
      <c r="BM928" s="195" t="s">
        <v>2511</v>
      </c>
    </row>
    <row r="929" s="2" customFormat="1" ht="37.8" customHeight="1">
      <c r="A929" s="37"/>
      <c r="B929" s="38"/>
      <c r="C929" s="184" t="s">
        <v>2512</v>
      </c>
      <c r="D929" s="184" t="s">
        <v>124</v>
      </c>
      <c r="E929" s="185" t="s">
        <v>2513</v>
      </c>
      <c r="F929" s="186" t="s">
        <v>2514</v>
      </c>
      <c r="G929" s="187" t="s">
        <v>185</v>
      </c>
      <c r="H929" s="188">
        <v>6</v>
      </c>
      <c r="I929" s="189"/>
      <c r="J929" s="190">
        <f>ROUND(I929*H929,2)</f>
        <v>0</v>
      </c>
      <c r="K929" s="186" t="s">
        <v>128</v>
      </c>
      <c r="L929" s="43"/>
      <c r="M929" s="191" t="s">
        <v>19</v>
      </c>
      <c r="N929" s="192" t="s">
        <v>42</v>
      </c>
      <c r="O929" s="83"/>
      <c r="P929" s="193">
        <f>O929*H929</f>
        <v>0</v>
      </c>
      <c r="Q929" s="193">
        <v>0</v>
      </c>
      <c r="R929" s="193">
        <f>Q929*H929</f>
        <v>0</v>
      </c>
      <c r="S929" s="193">
        <v>0</v>
      </c>
      <c r="T929" s="194">
        <f>S929*H929</f>
        <v>0</v>
      </c>
      <c r="U929" s="37"/>
      <c r="V929" s="37"/>
      <c r="W929" s="37"/>
      <c r="X929" s="37"/>
      <c r="Y929" s="37"/>
      <c r="Z929" s="37"/>
      <c r="AA929" s="37"/>
      <c r="AB929" s="37"/>
      <c r="AC929" s="37"/>
      <c r="AD929" s="37"/>
      <c r="AE929" s="37"/>
      <c r="AR929" s="195" t="s">
        <v>129</v>
      </c>
      <c r="AT929" s="195" t="s">
        <v>124</v>
      </c>
      <c r="AU929" s="195" t="s">
        <v>71</v>
      </c>
      <c r="AY929" s="16" t="s">
        <v>130</v>
      </c>
      <c r="BE929" s="196">
        <f>IF(N929="základní",J929,0)</f>
        <v>0</v>
      </c>
      <c r="BF929" s="196">
        <f>IF(N929="snížená",J929,0)</f>
        <v>0</v>
      </c>
      <c r="BG929" s="196">
        <f>IF(N929="zákl. přenesená",J929,0)</f>
        <v>0</v>
      </c>
      <c r="BH929" s="196">
        <f>IF(N929="sníž. přenesená",J929,0)</f>
        <v>0</v>
      </c>
      <c r="BI929" s="196">
        <f>IF(N929="nulová",J929,0)</f>
        <v>0</v>
      </c>
      <c r="BJ929" s="16" t="s">
        <v>14</v>
      </c>
      <c r="BK929" s="196">
        <f>ROUND(I929*H929,2)</f>
        <v>0</v>
      </c>
      <c r="BL929" s="16" t="s">
        <v>129</v>
      </c>
      <c r="BM929" s="195" t="s">
        <v>2515</v>
      </c>
    </row>
    <row r="930" s="2" customFormat="1" ht="37.8" customHeight="1">
      <c r="A930" s="37"/>
      <c r="B930" s="38"/>
      <c r="C930" s="184" t="s">
        <v>2516</v>
      </c>
      <c r="D930" s="184" t="s">
        <v>124</v>
      </c>
      <c r="E930" s="185" t="s">
        <v>2517</v>
      </c>
      <c r="F930" s="186" t="s">
        <v>2518</v>
      </c>
      <c r="G930" s="187" t="s">
        <v>416</v>
      </c>
      <c r="H930" s="188">
        <v>6</v>
      </c>
      <c r="I930" s="189"/>
      <c r="J930" s="190">
        <f>ROUND(I930*H930,2)</f>
        <v>0</v>
      </c>
      <c r="K930" s="186" t="s">
        <v>128</v>
      </c>
      <c r="L930" s="43"/>
      <c r="M930" s="191" t="s">
        <v>19</v>
      </c>
      <c r="N930" s="192" t="s">
        <v>42</v>
      </c>
      <c r="O930" s="83"/>
      <c r="P930" s="193">
        <f>O930*H930</f>
        <v>0</v>
      </c>
      <c r="Q930" s="193">
        <v>0</v>
      </c>
      <c r="R930" s="193">
        <f>Q930*H930</f>
        <v>0</v>
      </c>
      <c r="S930" s="193">
        <v>0</v>
      </c>
      <c r="T930" s="194">
        <f>S930*H930</f>
        <v>0</v>
      </c>
      <c r="U930" s="37"/>
      <c r="V930" s="37"/>
      <c r="W930" s="37"/>
      <c r="X930" s="37"/>
      <c r="Y930" s="37"/>
      <c r="Z930" s="37"/>
      <c r="AA930" s="37"/>
      <c r="AB930" s="37"/>
      <c r="AC930" s="37"/>
      <c r="AD930" s="37"/>
      <c r="AE930" s="37"/>
      <c r="AR930" s="195" t="s">
        <v>129</v>
      </c>
      <c r="AT930" s="195" t="s">
        <v>124</v>
      </c>
      <c r="AU930" s="195" t="s">
        <v>71</v>
      </c>
      <c r="AY930" s="16" t="s">
        <v>130</v>
      </c>
      <c r="BE930" s="196">
        <f>IF(N930="základní",J930,0)</f>
        <v>0</v>
      </c>
      <c r="BF930" s="196">
        <f>IF(N930="snížená",J930,0)</f>
        <v>0</v>
      </c>
      <c r="BG930" s="196">
        <f>IF(N930="zákl. přenesená",J930,0)</f>
        <v>0</v>
      </c>
      <c r="BH930" s="196">
        <f>IF(N930="sníž. přenesená",J930,0)</f>
        <v>0</v>
      </c>
      <c r="BI930" s="196">
        <f>IF(N930="nulová",J930,0)</f>
        <v>0</v>
      </c>
      <c r="BJ930" s="16" t="s">
        <v>14</v>
      </c>
      <c r="BK930" s="196">
        <f>ROUND(I930*H930,2)</f>
        <v>0</v>
      </c>
      <c r="BL930" s="16" t="s">
        <v>129</v>
      </c>
      <c r="BM930" s="195" t="s">
        <v>2519</v>
      </c>
    </row>
    <row r="931" s="2" customFormat="1" ht="37.8" customHeight="1">
      <c r="A931" s="37"/>
      <c r="B931" s="38"/>
      <c r="C931" s="184" t="s">
        <v>2520</v>
      </c>
      <c r="D931" s="184" t="s">
        <v>124</v>
      </c>
      <c r="E931" s="185" t="s">
        <v>2521</v>
      </c>
      <c r="F931" s="186" t="s">
        <v>2522</v>
      </c>
      <c r="G931" s="187" t="s">
        <v>416</v>
      </c>
      <c r="H931" s="188">
        <v>6</v>
      </c>
      <c r="I931" s="189"/>
      <c r="J931" s="190">
        <f>ROUND(I931*H931,2)</f>
        <v>0</v>
      </c>
      <c r="K931" s="186" t="s">
        <v>128</v>
      </c>
      <c r="L931" s="43"/>
      <c r="M931" s="191" t="s">
        <v>19</v>
      </c>
      <c r="N931" s="192" t="s">
        <v>42</v>
      </c>
      <c r="O931" s="83"/>
      <c r="P931" s="193">
        <f>O931*H931</f>
        <v>0</v>
      </c>
      <c r="Q931" s="193">
        <v>0</v>
      </c>
      <c r="R931" s="193">
        <f>Q931*H931</f>
        <v>0</v>
      </c>
      <c r="S931" s="193">
        <v>0</v>
      </c>
      <c r="T931" s="194">
        <f>S931*H931</f>
        <v>0</v>
      </c>
      <c r="U931" s="37"/>
      <c r="V931" s="37"/>
      <c r="W931" s="37"/>
      <c r="X931" s="37"/>
      <c r="Y931" s="37"/>
      <c r="Z931" s="37"/>
      <c r="AA931" s="37"/>
      <c r="AB931" s="37"/>
      <c r="AC931" s="37"/>
      <c r="AD931" s="37"/>
      <c r="AE931" s="37"/>
      <c r="AR931" s="195" t="s">
        <v>129</v>
      </c>
      <c r="AT931" s="195" t="s">
        <v>124</v>
      </c>
      <c r="AU931" s="195" t="s">
        <v>71</v>
      </c>
      <c r="AY931" s="16" t="s">
        <v>130</v>
      </c>
      <c r="BE931" s="196">
        <f>IF(N931="základní",J931,0)</f>
        <v>0</v>
      </c>
      <c r="BF931" s="196">
        <f>IF(N931="snížená",J931,0)</f>
        <v>0</v>
      </c>
      <c r="BG931" s="196">
        <f>IF(N931="zákl. přenesená",J931,0)</f>
        <v>0</v>
      </c>
      <c r="BH931" s="196">
        <f>IF(N931="sníž. přenesená",J931,0)</f>
        <v>0</v>
      </c>
      <c r="BI931" s="196">
        <f>IF(N931="nulová",J931,0)</f>
        <v>0</v>
      </c>
      <c r="BJ931" s="16" t="s">
        <v>14</v>
      </c>
      <c r="BK931" s="196">
        <f>ROUND(I931*H931,2)</f>
        <v>0</v>
      </c>
      <c r="BL931" s="16" t="s">
        <v>129</v>
      </c>
      <c r="BM931" s="195" t="s">
        <v>2523</v>
      </c>
    </row>
    <row r="932" s="2" customFormat="1" ht="37.8" customHeight="1">
      <c r="A932" s="37"/>
      <c r="B932" s="38"/>
      <c r="C932" s="184" t="s">
        <v>2524</v>
      </c>
      <c r="D932" s="184" t="s">
        <v>124</v>
      </c>
      <c r="E932" s="185" t="s">
        <v>2525</v>
      </c>
      <c r="F932" s="186" t="s">
        <v>2526</v>
      </c>
      <c r="G932" s="187" t="s">
        <v>185</v>
      </c>
      <c r="H932" s="188">
        <v>6</v>
      </c>
      <c r="I932" s="189"/>
      <c r="J932" s="190">
        <f>ROUND(I932*H932,2)</f>
        <v>0</v>
      </c>
      <c r="K932" s="186" t="s">
        <v>128</v>
      </c>
      <c r="L932" s="43"/>
      <c r="M932" s="191" t="s">
        <v>19</v>
      </c>
      <c r="N932" s="192" t="s">
        <v>42</v>
      </c>
      <c r="O932" s="83"/>
      <c r="P932" s="193">
        <f>O932*H932</f>
        <v>0</v>
      </c>
      <c r="Q932" s="193">
        <v>0</v>
      </c>
      <c r="R932" s="193">
        <f>Q932*H932</f>
        <v>0</v>
      </c>
      <c r="S932" s="193">
        <v>0</v>
      </c>
      <c r="T932" s="194">
        <f>S932*H932</f>
        <v>0</v>
      </c>
      <c r="U932" s="37"/>
      <c r="V932" s="37"/>
      <c r="W932" s="37"/>
      <c r="X932" s="37"/>
      <c r="Y932" s="37"/>
      <c r="Z932" s="37"/>
      <c r="AA932" s="37"/>
      <c r="AB932" s="37"/>
      <c r="AC932" s="37"/>
      <c r="AD932" s="37"/>
      <c r="AE932" s="37"/>
      <c r="AR932" s="195" t="s">
        <v>129</v>
      </c>
      <c r="AT932" s="195" t="s">
        <v>124</v>
      </c>
      <c r="AU932" s="195" t="s">
        <v>71</v>
      </c>
      <c r="AY932" s="16" t="s">
        <v>130</v>
      </c>
      <c r="BE932" s="196">
        <f>IF(N932="základní",J932,0)</f>
        <v>0</v>
      </c>
      <c r="BF932" s="196">
        <f>IF(N932="snížená",J932,0)</f>
        <v>0</v>
      </c>
      <c r="BG932" s="196">
        <f>IF(N932="zákl. přenesená",J932,0)</f>
        <v>0</v>
      </c>
      <c r="BH932" s="196">
        <f>IF(N932="sníž. přenesená",J932,0)</f>
        <v>0</v>
      </c>
      <c r="BI932" s="196">
        <f>IF(N932="nulová",J932,0)</f>
        <v>0</v>
      </c>
      <c r="BJ932" s="16" t="s">
        <v>14</v>
      </c>
      <c r="BK932" s="196">
        <f>ROUND(I932*H932,2)</f>
        <v>0</v>
      </c>
      <c r="BL932" s="16" t="s">
        <v>129</v>
      </c>
      <c r="BM932" s="195" t="s">
        <v>2527</v>
      </c>
    </row>
    <row r="933" s="2" customFormat="1" ht="37.8" customHeight="1">
      <c r="A933" s="37"/>
      <c r="B933" s="38"/>
      <c r="C933" s="184" t="s">
        <v>2528</v>
      </c>
      <c r="D933" s="184" t="s">
        <v>124</v>
      </c>
      <c r="E933" s="185" t="s">
        <v>2529</v>
      </c>
      <c r="F933" s="186" t="s">
        <v>2530</v>
      </c>
      <c r="G933" s="187" t="s">
        <v>416</v>
      </c>
      <c r="H933" s="188">
        <v>6</v>
      </c>
      <c r="I933" s="189"/>
      <c r="J933" s="190">
        <f>ROUND(I933*H933,2)</f>
        <v>0</v>
      </c>
      <c r="K933" s="186" t="s">
        <v>128</v>
      </c>
      <c r="L933" s="43"/>
      <c r="M933" s="191" t="s">
        <v>19</v>
      </c>
      <c r="N933" s="192" t="s">
        <v>42</v>
      </c>
      <c r="O933" s="83"/>
      <c r="P933" s="193">
        <f>O933*H933</f>
        <v>0</v>
      </c>
      <c r="Q933" s="193">
        <v>0</v>
      </c>
      <c r="R933" s="193">
        <f>Q933*H933</f>
        <v>0</v>
      </c>
      <c r="S933" s="193">
        <v>0</v>
      </c>
      <c r="T933" s="194">
        <f>S933*H933</f>
        <v>0</v>
      </c>
      <c r="U933" s="37"/>
      <c r="V933" s="37"/>
      <c r="W933" s="37"/>
      <c r="X933" s="37"/>
      <c r="Y933" s="37"/>
      <c r="Z933" s="37"/>
      <c r="AA933" s="37"/>
      <c r="AB933" s="37"/>
      <c r="AC933" s="37"/>
      <c r="AD933" s="37"/>
      <c r="AE933" s="37"/>
      <c r="AR933" s="195" t="s">
        <v>129</v>
      </c>
      <c r="AT933" s="195" t="s">
        <v>124</v>
      </c>
      <c r="AU933" s="195" t="s">
        <v>71</v>
      </c>
      <c r="AY933" s="16" t="s">
        <v>130</v>
      </c>
      <c r="BE933" s="196">
        <f>IF(N933="základní",J933,0)</f>
        <v>0</v>
      </c>
      <c r="BF933" s="196">
        <f>IF(N933="snížená",J933,0)</f>
        <v>0</v>
      </c>
      <c r="BG933" s="196">
        <f>IF(N933="zákl. přenesená",J933,0)</f>
        <v>0</v>
      </c>
      <c r="BH933" s="196">
        <f>IF(N933="sníž. přenesená",J933,0)</f>
        <v>0</v>
      </c>
      <c r="BI933" s="196">
        <f>IF(N933="nulová",J933,0)</f>
        <v>0</v>
      </c>
      <c r="BJ933" s="16" t="s">
        <v>14</v>
      </c>
      <c r="BK933" s="196">
        <f>ROUND(I933*H933,2)</f>
        <v>0</v>
      </c>
      <c r="BL933" s="16" t="s">
        <v>129</v>
      </c>
      <c r="BM933" s="195" t="s">
        <v>2531</v>
      </c>
    </row>
    <row r="934" s="2" customFormat="1" ht="37.8" customHeight="1">
      <c r="A934" s="37"/>
      <c r="B934" s="38"/>
      <c r="C934" s="184" t="s">
        <v>2532</v>
      </c>
      <c r="D934" s="184" t="s">
        <v>124</v>
      </c>
      <c r="E934" s="185" t="s">
        <v>2533</v>
      </c>
      <c r="F934" s="186" t="s">
        <v>2534</v>
      </c>
      <c r="G934" s="187" t="s">
        <v>185</v>
      </c>
      <c r="H934" s="188">
        <v>6</v>
      </c>
      <c r="I934" s="189"/>
      <c r="J934" s="190">
        <f>ROUND(I934*H934,2)</f>
        <v>0</v>
      </c>
      <c r="K934" s="186" t="s">
        <v>128</v>
      </c>
      <c r="L934" s="43"/>
      <c r="M934" s="191" t="s">
        <v>19</v>
      </c>
      <c r="N934" s="192" t="s">
        <v>42</v>
      </c>
      <c r="O934" s="83"/>
      <c r="P934" s="193">
        <f>O934*H934</f>
        <v>0</v>
      </c>
      <c r="Q934" s="193">
        <v>0</v>
      </c>
      <c r="R934" s="193">
        <f>Q934*H934</f>
        <v>0</v>
      </c>
      <c r="S934" s="193">
        <v>0</v>
      </c>
      <c r="T934" s="194">
        <f>S934*H934</f>
        <v>0</v>
      </c>
      <c r="U934" s="37"/>
      <c r="V934" s="37"/>
      <c r="W934" s="37"/>
      <c r="X934" s="37"/>
      <c r="Y934" s="37"/>
      <c r="Z934" s="37"/>
      <c r="AA934" s="37"/>
      <c r="AB934" s="37"/>
      <c r="AC934" s="37"/>
      <c r="AD934" s="37"/>
      <c r="AE934" s="37"/>
      <c r="AR934" s="195" t="s">
        <v>129</v>
      </c>
      <c r="AT934" s="195" t="s">
        <v>124</v>
      </c>
      <c r="AU934" s="195" t="s">
        <v>71</v>
      </c>
      <c r="AY934" s="16" t="s">
        <v>130</v>
      </c>
      <c r="BE934" s="196">
        <f>IF(N934="základní",J934,0)</f>
        <v>0</v>
      </c>
      <c r="BF934" s="196">
        <f>IF(N934="snížená",J934,0)</f>
        <v>0</v>
      </c>
      <c r="BG934" s="196">
        <f>IF(N934="zákl. přenesená",J934,0)</f>
        <v>0</v>
      </c>
      <c r="BH934" s="196">
        <f>IF(N934="sníž. přenesená",J934,0)</f>
        <v>0</v>
      </c>
      <c r="BI934" s="196">
        <f>IF(N934="nulová",J934,0)</f>
        <v>0</v>
      </c>
      <c r="BJ934" s="16" t="s">
        <v>14</v>
      </c>
      <c r="BK934" s="196">
        <f>ROUND(I934*H934,2)</f>
        <v>0</v>
      </c>
      <c r="BL934" s="16" t="s">
        <v>129</v>
      </c>
      <c r="BM934" s="195" t="s">
        <v>2535</v>
      </c>
    </row>
    <row r="935" s="2" customFormat="1" ht="37.8" customHeight="1">
      <c r="A935" s="37"/>
      <c r="B935" s="38"/>
      <c r="C935" s="184" t="s">
        <v>2536</v>
      </c>
      <c r="D935" s="184" t="s">
        <v>124</v>
      </c>
      <c r="E935" s="185" t="s">
        <v>2537</v>
      </c>
      <c r="F935" s="186" t="s">
        <v>2538</v>
      </c>
      <c r="G935" s="187" t="s">
        <v>416</v>
      </c>
      <c r="H935" s="188">
        <v>6</v>
      </c>
      <c r="I935" s="189"/>
      <c r="J935" s="190">
        <f>ROUND(I935*H935,2)</f>
        <v>0</v>
      </c>
      <c r="K935" s="186" t="s">
        <v>128</v>
      </c>
      <c r="L935" s="43"/>
      <c r="M935" s="191" t="s">
        <v>19</v>
      </c>
      <c r="N935" s="192" t="s">
        <v>42</v>
      </c>
      <c r="O935" s="83"/>
      <c r="P935" s="193">
        <f>O935*H935</f>
        <v>0</v>
      </c>
      <c r="Q935" s="193">
        <v>0</v>
      </c>
      <c r="R935" s="193">
        <f>Q935*H935</f>
        <v>0</v>
      </c>
      <c r="S935" s="193">
        <v>0</v>
      </c>
      <c r="T935" s="194">
        <f>S935*H935</f>
        <v>0</v>
      </c>
      <c r="U935" s="37"/>
      <c r="V935" s="37"/>
      <c r="W935" s="37"/>
      <c r="X935" s="37"/>
      <c r="Y935" s="37"/>
      <c r="Z935" s="37"/>
      <c r="AA935" s="37"/>
      <c r="AB935" s="37"/>
      <c r="AC935" s="37"/>
      <c r="AD935" s="37"/>
      <c r="AE935" s="37"/>
      <c r="AR935" s="195" t="s">
        <v>129</v>
      </c>
      <c r="AT935" s="195" t="s">
        <v>124</v>
      </c>
      <c r="AU935" s="195" t="s">
        <v>71</v>
      </c>
      <c r="AY935" s="16" t="s">
        <v>130</v>
      </c>
      <c r="BE935" s="196">
        <f>IF(N935="základní",J935,0)</f>
        <v>0</v>
      </c>
      <c r="BF935" s="196">
        <f>IF(N935="snížená",J935,0)</f>
        <v>0</v>
      </c>
      <c r="BG935" s="196">
        <f>IF(N935="zákl. přenesená",J935,0)</f>
        <v>0</v>
      </c>
      <c r="BH935" s="196">
        <f>IF(N935="sníž. přenesená",J935,0)</f>
        <v>0</v>
      </c>
      <c r="BI935" s="196">
        <f>IF(N935="nulová",J935,0)</f>
        <v>0</v>
      </c>
      <c r="BJ935" s="16" t="s">
        <v>14</v>
      </c>
      <c r="BK935" s="196">
        <f>ROUND(I935*H935,2)</f>
        <v>0</v>
      </c>
      <c r="BL935" s="16" t="s">
        <v>129</v>
      </c>
      <c r="BM935" s="195" t="s">
        <v>2539</v>
      </c>
    </row>
    <row r="936" s="2" customFormat="1" ht="37.8" customHeight="1">
      <c r="A936" s="37"/>
      <c r="B936" s="38"/>
      <c r="C936" s="184" t="s">
        <v>2540</v>
      </c>
      <c r="D936" s="184" t="s">
        <v>124</v>
      </c>
      <c r="E936" s="185" t="s">
        <v>2541</v>
      </c>
      <c r="F936" s="186" t="s">
        <v>2542</v>
      </c>
      <c r="G936" s="187" t="s">
        <v>185</v>
      </c>
      <c r="H936" s="188">
        <v>6</v>
      </c>
      <c r="I936" s="189"/>
      <c r="J936" s="190">
        <f>ROUND(I936*H936,2)</f>
        <v>0</v>
      </c>
      <c r="K936" s="186" t="s">
        <v>128</v>
      </c>
      <c r="L936" s="43"/>
      <c r="M936" s="191" t="s">
        <v>19</v>
      </c>
      <c r="N936" s="192" t="s">
        <v>42</v>
      </c>
      <c r="O936" s="83"/>
      <c r="P936" s="193">
        <f>O936*H936</f>
        <v>0</v>
      </c>
      <c r="Q936" s="193">
        <v>0</v>
      </c>
      <c r="R936" s="193">
        <f>Q936*H936</f>
        <v>0</v>
      </c>
      <c r="S936" s="193">
        <v>0</v>
      </c>
      <c r="T936" s="194">
        <f>S936*H936</f>
        <v>0</v>
      </c>
      <c r="U936" s="37"/>
      <c r="V936" s="37"/>
      <c r="W936" s="37"/>
      <c r="X936" s="37"/>
      <c r="Y936" s="37"/>
      <c r="Z936" s="37"/>
      <c r="AA936" s="37"/>
      <c r="AB936" s="37"/>
      <c r="AC936" s="37"/>
      <c r="AD936" s="37"/>
      <c r="AE936" s="37"/>
      <c r="AR936" s="195" t="s">
        <v>129</v>
      </c>
      <c r="AT936" s="195" t="s">
        <v>124</v>
      </c>
      <c r="AU936" s="195" t="s">
        <v>71</v>
      </c>
      <c r="AY936" s="16" t="s">
        <v>130</v>
      </c>
      <c r="BE936" s="196">
        <f>IF(N936="základní",J936,0)</f>
        <v>0</v>
      </c>
      <c r="BF936" s="196">
        <f>IF(N936="snížená",J936,0)</f>
        <v>0</v>
      </c>
      <c r="BG936" s="196">
        <f>IF(N936="zákl. přenesená",J936,0)</f>
        <v>0</v>
      </c>
      <c r="BH936" s="196">
        <f>IF(N936="sníž. přenesená",J936,0)</f>
        <v>0</v>
      </c>
      <c r="BI936" s="196">
        <f>IF(N936="nulová",J936,0)</f>
        <v>0</v>
      </c>
      <c r="BJ936" s="16" t="s">
        <v>14</v>
      </c>
      <c r="BK936" s="196">
        <f>ROUND(I936*H936,2)</f>
        <v>0</v>
      </c>
      <c r="BL936" s="16" t="s">
        <v>129</v>
      </c>
      <c r="BM936" s="195" t="s">
        <v>2543</v>
      </c>
    </row>
    <row r="937" s="2" customFormat="1" ht="37.8" customHeight="1">
      <c r="A937" s="37"/>
      <c r="B937" s="38"/>
      <c r="C937" s="184" t="s">
        <v>2544</v>
      </c>
      <c r="D937" s="184" t="s">
        <v>124</v>
      </c>
      <c r="E937" s="185" t="s">
        <v>2545</v>
      </c>
      <c r="F937" s="186" t="s">
        <v>2546</v>
      </c>
      <c r="G937" s="187" t="s">
        <v>416</v>
      </c>
      <c r="H937" s="188">
        <v>6</v>
      </c>
      <c r="I937" s="189"/>
      <c r="J937" s="190">
        <f>ROUND(I937*H937,2)</f>
        <v>0</v>
      </c>
      <c r="K937" s="186" t="s">
        <v>128</v>
      </c>
      <c r="L937" s="43"/>
      <c r="M937" s="191" t="s">
        <v>19</v>
      </c>
      <c r="N937" s="192" t="s">
        <v>42</v>
      </c>
      <c r="O937" s="83"/>
      <c r="P937" s="193">
        <f>O937*H937</f>
        <v>0</v>
      </c>
      <c r="Q937" s="193">
        <v>0</v>
      </c>
      <c r="R937" s="193">
        <f>Q937*H937</f>
        <v>0</v>
      </c>
      <c r="S937" s="193">
        <v>0</v>
      </c>
      <c r="T937" s="194">
        <f>S937*H937</f>
        <v>0</v>
      </c>
      <c r="U937" s="37"/>
      <c r="V937" s="37"/>
      <c r="W937" s="37"/>
      <c r="X937" s="37"/>
      <c r="Y937" s="37"/>
      <c r="Z937" s="37"/>
      <c r="AA937" s="37"/>
      <c r="AB937" s="37"/>
      <c r="AC937" s="37"/>
      <c r="AD937" s="37"/>
      <c r="AE937" s="37"/>
      <c r="AR937" s="195" t="s">
        <v>129</v>
      </c>
      <c r="AT937" s="195" t="s">
        <v>124</v>
      </c>
      <c r="AU937" s="195" t="s">
        <v>71</v>
      </c>
      <c r="AY937" s="16" t="s">
        <v>130</v>
      </c>
      <c r="BE937" s="196">
        <f>IF(N937="základní",J937,0)</f>
        <v>0</v>
      </c>
      <c r="BF937" s="196">
        <f>IF(N937="snížená",J937,0)</f>
        <v>0</v>
      </c>
      <c r="BG937" s="196">
        <f>IF(N937="zákl. přenesená",J937,0)</f>
        <v>0</v>
      </c>
      <c r="BH937" s="196">
        <f>IF(N937="sníž. přenesená",J937,0)</f>
        <v>0</v>
      </c>
      <c r="BI937" s="196">
        <f>IF(N937="nulová",J937,0)</f>
        <v>0</v>
      </c>
      <c r="BJ937" s="16" t="s">
        <v>14</v>
      </c>
      <c r="BK937" s="196">
        <f>ROUND(I937*H937,2)</f>
        <v>0</v>
      </c>
      <c r="BL937" s="16" t="s">
        <v>129</v>
      </c>
      <c r="BM937" s="195" t="s">
        <v>2547</v>
      </c>
    </row>
    <row r="938" s="2" customFormat="1" ht="37.8" customHeight="1">
      <c r="A938" s="37"/>
      <c r="B938" s="38"/>
      <c r="C938" s="184" t="s">
        <v>2548</v>
      </c>
      <c r="D938" s="184" t="s">
        <v>124</v>
      </c>
      <c r="E938" s="185" t="s">
        <v>2549</v>
      </c>
      <c r="F938" s="186" t="s">
        <v>2550</v>
      </c>
      <c r="G938" s="187" t="s">
        <v>185</v>
      </c>
      <c r="H938" s="188">
        <v>6</v>
      </c>
      <c r="I938" s="189"/>
      <c r="J938" s="190">
        <f>ROUND(I938*H938,2)</f>
        <v>0</v>
      </c>
      <c r="K938" s="186" t="s">
        <v>128</v>
      </c>
      <c r="L938" s="43"/>
      <c r="M938" s="191" t="s">
        <v>19</v>
      </c>
      <c r="N938" s="192" t="s">
        <v>42</v>
      </c>
      <c r="O938" s="83"/>
      <c r="P938" s="193">
        <f>O938*H938</f>
        <v>0</v>
      </c>
      <c r="Q938" s="193">
        <v>0</v>
      </c>
      <c r="R938" s="193">
        <f>Q938*H938</f>
        <v>0</v>
      </c>
      <c r="S938" s="193">
        <v>0</v>
      </c>
      <c r="T938" s="194">
        <f>S938*H938</f>
        <v>0</v>
      </c>
      <c r="U938" s="37"/>
      <c r="V938" s="37"/>
      <c r="W938" s="37"/>
      <c r="X938" s="37"/>
      <c r="Y938" s="37"/>
      <c r="Z938" s="37"/>
      <c r="AA938" s="37"/>
      <c r="AB938" s="37"/>
      <c r="AC938" s="37"/>
      <c r="AD938" s="37"/>
      <c r="AE938" s="37"/>
      <c r="AR938" s="195" t="s">
        <v>129</v>
      </c>
      <c r="AT938" s="195" t="s">
        <v>124</v>
      </c>
      <c r="AU938" s="195" t="s">
        <v>71</v>
      </c>
      <c r="AY938" s="16" t="s">
        <v>130</v>
      </c>
      <c r="BE938" s="196">
        <f>IF(N938="základní",J938,0)</f>
        <v>0</v>
      </c>
      <c r="BF938" s="196">
        <f>IF(N938="snížená",J938,0)</f>
        <v>0</v>
      </c>
      <c r="BG938" s="196">
        <f>IF(N938="zákl. přenesená",J938,0)</f>
        <v>0</v>
      </c>
      <c r="BH938" s="196">
        <f>IF(N938="sníž. přenesená",J938,0)</f>
        <v>0</v>
      </c>
      <c r="BI938" s="196">
        <f>IF(N938="nulová",J938,0)</f>
        <v>0</v>
      </c>
      <c r="BJ938" s="16" t="s">
        <v>14</v>
      </c>
      <c r="BK938" s="196">
        <f>ROUND(I938*H938,2)</f>
        <v>0</v>
      </c>
      <c r="BL938" s="16" t="s">
        <v>129</v>
      </c>
      <c r="BM938" s="195" t="s">
        <v>2551</v>
      </c>
    </row>
    <row r="939" s="2" customFormat="1" ht="37.8" customHeight="1">
      <c r="A939" s="37"/>
      <c r="B939" s="38"/>
      <c r="C939" s="184" t="s">
        <v>2552</v>
      </c>
      <c r="D939" s="184" t="s">
        <v>124</v>
      </c>
      <c r="E939" s="185" t="s">
        <v>2553</v>
      </c>
      <c r="F939" s="186" t="s">
        <v>2554</v>
      </c>
      <c r="G939" s="187" t="s">
        <v>416</v>
      </c>
      <c r="H939" s="188">
        <v>6</v>
      </c>
      <c r="I939" s="189"/>
      <c r="J939" s="190">
        <f>ROUND(I939*H939,2)</f>
        <v>0</v>
      </c>
      <c r="K939" s="186" t="s">
        <v>128</v>
      </c>
      <c r="L939" s="43"/>
      <c r="M939" s="191" t="s">
        <v>19</v>
      </c>
      <c r="N939" s="192" t="s">
        <v>42</v>
      </c>
      <c r="O939" s="83"/>
      <c r="P939" s="193">
        <f>O939*H939</f>
        <v>0</v>
      </c>
      <c r="Q939" s="193">
        <v>0</v>
      </c>
      <c r="R939" s="193">
        <f>Q939*H939</f>
        <v>0</v>
      </c>
      <c r="S939" s="193">
        <v>0</v>
      </c>
      <c r="T939" s="194">
        <f>S939*H939</f>
        <v>0</v>
      </c>
      <c r="U939" s="37"/>
      <c r="V939" s="37"/>
      <c r="W939" s="37"/>
      <c r="X939" s="37"/>
      <c r="Y939" s="37"/>
      <c r="Z939" s="37"/>
      <c r="AA939" s="37"/>
      <c r="AB939" s="37"/>
      <c r="AC939" s="37"/>
      <c r="AD939" s="37"/>
      <c r="AE939" s="37"/>
      <c r="AR939" s="195" t="s">
        <v>129</v>
      </c>
      <c r="AT939" s="195" t="s">
        <v>124</v>
      </c>
      <c r="AU939" s="195" t="s">
        <v>71</v>
      </c>
      <c r="AY939" s="16" t="s">
        <v>130</v>
      </c>
      <c r="BE939" s="196">
        <f>IF(N939="základní",J939,0)</f>
        <v>0</v>
      </c>
      <c r="BF939" s="196">
        <f>IF(N939="snížená",J939,0)</f>
        <v>0</v>
      </c>
      <c r="BG939" s="196">
        <f>IF(N939="zákl. přenesená",J939,0)</f>
        <v>0</v>
      </c>
      <c r="BH939" s="196">
        <f>IF(N939="sníž. přenesená",J939,0)</f>
        <v>0</v>
      </c>
      <c r="BI939" s="196">
        <f>IF(N939="nulová",J939,0)</f>
        <v>0</v>
      </c>
      <c r="BJ939" s="16" t="s">
        <v>14</v>
      </c>
      <c r="BK939" s="196">
        <f>ROUND(I939*H939,2)</f>
        <v>0</v>
      </c>
      <c r="BL939" s="16" t="s">
        <v>129</v>
      </c>
      <c r="BM939" s="195" t="s">
        <v>2555</v>
      </c>
    </row>
    <row r="940" s="2" customFormat="1" ht="37.8" customHeight="1">
      <c r="A940" s="37"/>
      <c r="B940" s="38"/>
      <c r="C940" s="184" t="s">
        <v>2556</v>
      </c>
      <c r="D940" s="184" t="s">
        <v>124</v>
      </c>
      <c r="E940" s="185" t="s">
        <v>2557</v>
      </c>
      <c r="F940" s="186" t="s">
        <v>2558</v>
      </c>
      <c r="G940" s="187" t="s">
        <v>416</v>
      </c>
      <c r="H940" s="188">
        <v>6</v>
      </c>
      <c r="I940" s="189"/>
      <c r="J940" s="190">
        <f>ROUND(I940*H940,2)</f>
        <v>0</v>
      </c>
      <c r="K940" s="186" t="s">
        <v>128</v>
      </c>
      <c r="L940" s="43"/>
      <c r="M940" s="191" t="s">
        <v>19</v>
      </c>
      <c r="N940" s="192" t="s">
        <v>42</v>
      </c>
      <c r="O940" s="83"/>
      <c r="P940" s="193">
        <f>O940*H940</f>
        <v>0</v>
      </c>
      <c r="Q940" s="193">
        <v>0</v>
      </c>
      <c r="R940" s="193">
        <f>Q940*H940</f>
        <v>0</v>
      </c>
      <c r="S940" s="193">
        <v>0</v>
      </c>
      <c r="T940" s="194">
        <f>S940*H940</f>
        <v>0</v>
      </c>
      <c r="U940" s="37"/>
      <c r="V940" s="37"/>
      <c r="W940" s="37"/>
      <c r="X940" s="37"/>
      <c r="Y940" s="37"/>
      <c r="Z940" s="37"/>
      <c r="AA940" s="37"/>
      <c r="AB940" s="37"/>
      <c r="AC940" s="37"/>
      <c r="AD940" s="37"/>
      <c r="AE940" s="37"/>
      <c r="AR940" s="195" t="s">
        <v>129</v>
      </c>
      <c r="AT940" s="195" t="s">
        <v>124</v>
      </c>
      <c r="AU940" s="195" t="s">
        <v>71</v>
      </c>
      <c r="AY940" s="16" t="s">
        <v>130</v>
      </c>
      <c r="BE940" s="196">
        <f>IF(N940="základní",J940,0)</f>
        <v>0</v>
      </c>
      <c r="BF940" s="196">
        <f>IF(N940="snížená",J940,0)</f>
        <v>0</v>
      </c>
      <c r="BG940" s="196">
        <f>IF(N940="zákl. přenesená",J940,0)</f>
        <v>0</v>
      </c>
      <c r="BH940" s="196">
        <f>IF(N940="sníž. přenesená",J940,0)</f>
        <v>0</v>
      </c>
      <c r="BI940" s="196">
        <f>IF(N940="nulová",J940,0)</f>
        <v>0</v>
      </c>
      <c r="BJ940" s="16" t="s">
        <v>14</v>
      </c>
      <c r="BK940" s="196">
        <f>ROUND(I940*H940,2)</f>
        <v>0</v>
      </c>
      <c r="BL940" s="16" t="s">
        <v>129</v>
      </c>
      <c r="BM940" s="195" t="s">
        <v>2559</v>
      </c>
    </row>
    <row r="941" s="2" customFormat="1" ht="37.8" customHeight="1">
      <c r="A941" s="37"/>
      <c r="B941" s="38"/>
      <c r="C941" s="184" t="s">
        <v>2560</v>
      </c>
      <c r="D941" s="184" t="s">
        <v>124</v>
      </c>
      <c r="E941" s="185" t="s">
        <v>2561</v>
      </c>
      <c r="F941" s="186" t="s">
        <v>2562</v>
      </c>
      <c r="G941" s="187" t="s">
        <v>185</v>
      </c>
      <c r="H941" s="188">
        <v>6</v>
      </c>
      <c r="I941" s="189"/>
      <c r="J941" s="190">
        <f>ROUND(I941*H941,2)</f>
        <v>0</v>
      </c>
      <c r="K941" s="186" t="s">
        <v>128</v>
      </c>
      <c r="L941" s="43"/>
      <c r="M941" s="191" t="s">
        <v>19</v>
      </c>
      <c r="N941" s="192" t="s">
        <v>42</v>
      </c>
      <c r="O941" s="83"/>
      <c r="P941" s="193">
        <f>O941*H941</f>
        <v>0</v>
      </c>
      <c r="Q941" s="193">
        <v>0</v>
      </c>
      <c r="R941" s="193">
        <f>Q941*H941</f>
        <v>0</v>
      </c>
      <c r="S941" s="193">
        <v>0</v>
      </c>
      <c r="T941" s="194">
        <f>S941*H941</f>
        <v>0</v>
      </c>
      <c r="U941" s="37"/>
      <c r="V941" s="37"/>
      <c r="W941" s="37"/>
      <c r="X941" s="37"/>
      <c r="Y941" s="37"/>
      <c r="Z941" s="37"/>
      <c r="AA941" s="37"/>
      <c r="AB941" s="37"/>
      <c r="AC941" s="37"/>
      <c r="AD941" s="37"/>
      <c r="AE941" s="37"/>
      <c r="AR941" s="195" t="s">
        <v>129</v>
      </c>
      <c r="AT941" s="195" t="s">
        <v>124</v>
      </c>
      <c r="AU941" s="195" t="s">
        <v>71</v>
      </c>
      <c r="AY941" s="16" t="s">
        <v>130</v>
      </c>
      <c r="BE941" s="196">
        <f>IF(N941="základní",J941,0)</f>
        <v>0</v>
      </c>
      <c r="BF941" s="196">
        <f>IF(N941="snížená",J941,0)</f>
        <v>0</v>
      </c>
      <c r="BG941" s="196">
        <f>IF(N941="zákl. přenesená",J941,0)</f>
        <v>0</v>
      </c>
      <c r="BH941" s="196">
        <f>IF(N941="sníž. přenesená",J941,0)</f>
        <v>0</v>
      </c>
      <c r="BI941" s="196">
        <f>IF(N941="nulová",J941,0)</f>
        <v>0</v>
      </c>
      <c r="BJ941" s="16" t="s">
        <v>14</v>
      </c>
      <c r="BK941" s="196">
        <f>ROUND(I941*H941,2)</f>
        <v>0</v>
      </c>
      <c r="BL941" s="16" t="s">
        <v>129</v>
      </c>
      <c r="BM941" s="195" t="s">
        <v>2563</v>
      </c>
    </row>
    <row r="942" s="2" customFormat="1" ht="37.8" customHeight="1">
      <c r="A942" s="37"/>
      <c r="B942" s="38"/>
      <c r="C942" s="184" t="s">
        <v>2564</v>
      </c>
      <c r="D942" s="184" t="s">
        <v>124</v>
      </c>
      <c r="E942" s="185" t="s">
        <v>2565</v>
      </c>
      <c r="F942" s="186" t="s">
        <v>2566</v>
      </c>
      <c r="G942" s="187" t="s">
        <v>185</v>
      </c>
      <c r="H942" s="188">
        <v>6</v>
      </c>
      <c r="I942" s="189"/>
      <c r="J942" s="190">
        <f>ROUND(I942*H942,2)</f>
        <v>0</v>
      </c>
      <c r="K942" s="186" t="s">
        <v>128</v>
      </c>
      <c r="L942" s="43"/>
      <c r="M942" s="191" t="s">
        <v>19</v>
      </c>
      <c r="N942" s="192" t="s">
        <v>42</v>
      </c>
      <c r="O942" s="83"/>
      <c r="P942" s="193">
        <f>O942*H942</f>
        <v>0</v>
      </c>
      <c r="Q942" s="193">
        <v>0</v>
      </c>
      <c r="R942" s="193">
        <f>Q942*H942</f>
        <v>0</v>
      </c>
      <c r="S942" s="193">
        <v>0</v>
      </c>
      <c r="T942" s="194">
        <f>S942*H942</f>
        <v>0</v>
      </c>
      <c r="U942" s="37"/>
      <c r="V942" s="37"/>
      <c r="W942" s="37"/>
      <c r="X942" s="37"/>
      <c r="Y942" s="37"/>
      <c r="Z942" s="37"/>
      <c r="AA942" s="37"/>
      <c r="AB942" s="37"/>
      <c r="AC942" s="37"/>
      <c r="AD942" s="37"/>
      <c r="AE942" s="37"/>
      <c r="AR942" s="195" t="s">
        <v>129</v>
      </c>
      <c r="AT942" s="195" t="s">
        <v>124</v>
      </c>
      <c r="AU942" s="195" t="s">
        <v>71</v>
      </c>
      <c r="AY942" s="16" t="s">
        <v>130</v>
      </c>
      <c r="BE942" s="196">
        <f>IF(N942="základní",J942,0)</f>
        <v>0</v>
      </c>
      <c r="BF942" s="196">
        <f>IF(N942="snížená",J942,0)</f>
        <v>0</v>
      </c>
      <c r="BG942" s="196">
        <f>IF(N942="zákl. přenesená",J942,0)</f>
        <v>0</v>
      </c>
      <c r="BH942" s="196">
        <f>IF(N942="sníž. přenesená",J942,0)</f>
        <v>0</v>
      </c>
      <c r="BI942" s="196">
        <f>IF(N942="nulová",J942,0)</f>
        <v>0</v>
      </c>
      <c r="BJ942" s="16" t="s">
        <v>14</v>
      </c>
      <c r="BK942" s="196">
        <f>ROUND(I942*H942,2)</f>
        <v>0</v>
      </c>
      <c r="BL942" s="16" t="s">
        <v>129</v>
      </c>
      <c r="BM942" s="195" t="s">
        <v>2567</v>
      </c>
    </row>
    <row r="943" s="2" customFormat="1" ht="37.8" customHeight="1">
      <c r="A943" s="37"/>
      <c r="B943" s="38"/>
      <c r="C943" s="184" t="s">
        <v>2568</v>
      </c>
      <c r="D943" s="184" t="s">
        <v>124</v>
      </c>
      <c r="E943" s="185" t="s">
        <v>2569</v>
      </c>
      <c r="F943" s="186" t="s">
        <v>2570</v>
      </c>
      <c r="G943" s="187" t="s">
        <v>134</v>
      </c>
      <c r="H943" s="188">
        <v>1</v>
      </c>
      <c r="I943" s="189"/>
      <c r="J943" s="190">
        <f>ROUND(I943*H943,2)</f>
        <v>0</v>
      </c>
      <c r="K943" s="186" t="s">
        <v>128</v>
      </c>
      <c r="L943" s="43"/>
      <c r="M943" s="191" t="s">
        <v>19</v>
      </c>
      <c r="N943" s="192" t="s">
        <v>42</v>
      </c>
      <c r="O943" s="83"/>
      <c r="P943" s="193">
        <f>O943*H943</f>
        <v>0</v>
      </c>
      <c r="Q943" s="193">
        <v>0</v>
      </c>
      <c r="R943" s="193">
        <f>Q943*H943</f>
        <v>0</v>
      </c>
      <c r="S943" s="193">
        <v>0</v>
      </c>
      <c r="T943" s="194">
        <f>S943*H943</f>
        <v>0</v>
      </c>
      <c r="U943" s="37"/>
      <c r="V943" s="37"/>
      <c r="W943" s="37"/>
      <c r="X943" s="37"/>
      <c r="Y943" s="37"/>
      <c r="Z943" s="37"/>
      <c r="AA943" s="37"/>
      <c r="AB943" s="37"/>
      <c r="AC943" s="37"/>
      <c r="AD943" s="37"/>
      <c r="AE943" s="37"/>
      <c r="AR943" s="195" t="s">
        <v>129</v>
      </c>
      <c r="AT943" s="195" t="s">
        <v>124</v>
      </c>
      <c r="AU943" s="195" t="s">
        <v>71</v>
      </c>
      <c r="AY943" s="16" t="s">
        <v>130</v>
      </c>
      <c r="BE943" s="196">
        <f>IF(N943="základní",J943,0)</f>
        <v>0</v>
      </c>
      <c r="BF943" s="196">
        <f>IF(N943="snížená",J943,0)</f>
        <v>0</v>
      </c>
      <c r="BG943" s="196">
        <f>IF(N943="zákl. přenesená",J943,0)</f>
        <v>0</v>
      </c>
      <c r="BH943" s="196">
        <f>IF(N943="sníž. přenesená",J943,0)</f>
        <v>0</v>
      </c>
      <c r="BI943" s="196">
        <f>IF(N943="nulová",J943,0)</f>
        <v>0</v>
      </c>
      <c r="BJ943" s="16" t="s">
        <v>14</v>
      </c>
      <c r="BK943" s="196">
        <f>ROUND(I943*H943,2)</f>
        <v>0</v>
      </c>
      <c r="BL943" s="16" t="s">
        <v>129</v>
      </c>
      <c r="BM943" s="195" t="s">
        <v>2571</v>
      </c>
    </row>
    <row r="944" s="2" customFormat="1" ht="37.8" customHeight="1">
      <c r="A944" s="37"/>
      <c r="B944" s="38"/>
      <c r="C944" s="184" t="s">
        <v>2572</v>
      </c>
      <c r="D944" s="184" t="s">
        <v>124</v>
      </c>
      <c r="E944" s="185" t="s">
        <v>2573</v>
      </c>
      <c r="F944" s="186" t="s">
        <v>2574</v>
      </c>
      <c r="G944" s="187" t="s">
        <v>134</v>
      </c>
      <c r="H944" s="188">
        <v>1</v>
      </c>
      <c r="I944" s="189"/>
      <c r="J944" s="190">
        <f>ROUND(I944*H944,2)</f>
        <v>0</v>
      </c>
      <c r="K944" s="186" t="s">
        <v>128</v>
      </c>
      <c r="L944" s="43"/>
      <c r="M944" s="191" t="s">
        <v>19</v>
      </c>
      <c r="N944" s="192" t="s">
        <v>42</v>
      </c>
      <c r="O944" s="83"/>
      <c r="P944" s="193">
        <f>O944*H944</f>
        <v>0</v>
      </c>
      <c r="Q944" s="193">
        <v>0</v>
      </c>
      <c r="R944" s="193">
        <f>Q944*H944</f>
        <v>0</v>
      </c>
      <c r="S944" s="193">
        <v>0</v>
      </c>
      <c r="T944" s="194">
        <f>S944*H944</f>
        <v>0</v>
      </c>
      <c r="U944" s="37"/>
      <c r="V944" s="37"/>
      <c r="W944" s="37"/>
      <c r="X944" s="37"/>
      <c r="Y944" s="37"/>
      <c r="Z944" s="37"/>
      <c r="AA944" s="37"/>
      <c r="AB944" s="37"/>
      <c r="AC944" s="37"/>
      <c r="AD944" s="37"/>
      <c r="AE944" s="37"/>
      <c r="AR944" s="195" t="s">
        <v>129</v>
      </c>
      <c r="AT944" s="195" t="s">
        <v>124</v>
      </c>
      <c r="AU944" s="195" t="s">
        <v>71</v>
      </c>
      <c r="AY944" s="16" t="s">
        <v>130</v>
      </c>
      <c r="BE944" s="196">
        <f>IF(N944="základní",J944,0)</f>
        <v>0</v>
      </c>
      <c r="BF944" s="196">
        <f>IF(N944="snížená",J944,0)</f>
        <v>0</v>
      </c>
      <c r="BG944" s="196">
        <f>IF(N944="zákl. přenesená",J944,0)</f>
        <v>0</v>
      </c>
      <c r="BH944" s="196">
        <f>IF(N944="sníž. přenesená",J944,0)</f>
        <v>0</v>
      </c>
      <c r="BI944" s="196">
        <f>IF(N944="nulová",J944,0)</f>
        <v>0</v>
      </c>
      <c r="BJ944" s="16" t="s">
        <v>14</v>
      </c>
      <c r="BK944" s="196">
        <f>ROUND(I944*H944,2)</f>
        <v>0</v>
      </c>
      <c r="BL944" s="16" t="s">
        <v>129</v>
      </c>
      <c r="BM944" s="195" t="s">
        <v>2575</v>
      </c>
    </row>
    <row r="945" s="2" customFormat="1" ht="37.8" customHeight="1">
      <c r="A945" s="37"/>
      <c r="B945" s="38"/>
      <c r="C945" s="184" t="s">
        <v>2576</v>
      </c>
      <c r="D945" s="184" t="s">
        <v>124</v>
      </c>
      <c r="E945" s="185" t="s">
        <v>2577</v>
      </c>
      <c r="F945" s="186" t="s">
        <v>2578</v>
      </c>
      <c r="G945" s="187" t="s">
        <v>416</v>
      </c>
      <c r="H945" s="188">
        <v>40</v>
      </c>
      <c r="I945" s="189"/>
      <c r="J945" s="190">
        <f>ROUND(I945*H945,2)</f>
        <v>0</v>
      </c>
      <c r="K945" s="186" t="s">
        <v>128</v>
      </c>
      <c r="L945" s="43"/>
      <c r="M945" s="191" t="s">
        <v>19</v>
      </c>
      <c r="N945" s="192" t="s">
        <v>42</v>
      </c>
      <c r="O945" s="83"/>
      <c r="P945" s="193">
        <f>O945*H945</f>
        <v>0</v>
      </c>
      <c r="Q945" s="193">
        <v>0</v>
      </c>
      <c r="R945" s="193">
        <f>Q945*H945</f>
        <v>0</v>
      </c>
      <c r="S945" s="193">
        <v>0</v>
      </c>
      <c r="T945" s="194">
        <f>S945*H945</f>
        <v>0</v>
      </c>
      <c r="U945" s="37"/>
      <c r="V945" s="37"/>
      <c r="W945" s="37"/>
      <c r="X945" s="37"/>
      <c r="Y945" s="37"/>
      <c r="Z945" s="37"/>
      <c r="AA945" s="37"/>
      <c r="AB945" s="37"/>
      <c r="AC945" s="37"/>
      <c r="AD945" s="37"/>
      <c r="AE945" s="37"/>
      <c r="AR945" s="195" t="s">
        <v>129</v>
      </c>
      <c r="AT945" s="195" t="s">
        <v>124</v>
      </c>
      <c r="AU945" s="195" t="s">
        <v>71</v>
      </c>
      <c r="AY945" s="16" t="s">
        <v>130</v>
      </c>
      <c r="BE945" s="196">
        <f>IF(N945="základní",J945,0)</f>
        <v>0</v>
      </c>
      <c r="BF945" s="196">
        <f>IF(N945="snížená",J945,0)</f>
        <v>0</v>
      </c>
      <c r="BG945" s="196">
        <f>IF(N945="zákl. přenesená",J945,0)</f>
        <v>0</v>
      </c>
      <c r="BH945" s="196">
        <f>IF(N945="sníž. přenesená",J945,0)</f>
        <v>0</v>
      </c>
      <c r="BI945" s="196">
        <f>IF(N945="nulová",J945,0)</f>
        <v>0</v>
      </c>
      <c r="BJ945" s="16" t="s">
        <v>14</v>
      </c>
      <c r="BK945" s="196">
        <f>ROUND(I945*H945,2)</f>
        <v>0</v>
      </c>
      <c r="BL945" s="16" t="s">
        <v>129</v>
      </c>
      <c r="BM945" s="195" t="s">
        <v>2579</v>
      </c>
    </row>
    <row r="946" s="2" customFormat="1" ht="37.8" customHeight="1">
      <c r="A946" s="37"/>
      <c r="B946" s="38"/>
      <c r="C946" s="184" t="s">
        <v>2580</v>
      </c>
      <c r="D946" s="184" t="s">
        <v>124</v>
      </c>
      <c r="E946" s="185" t="s">
        <v>2581</v>
      </c>
      <c r="F946" s="186" t="s">
        <v>2582</v>
      </c>
      <c r="G946" s="187" t="s">
        <v>416</v>
      </c>
      <c r="H946" s="188">
        <v>6</v>
      </c>
      <c r="I946" s="189"/>
      <c r="J946" s="190">
        <f>ROUND(I946*H946,2)</f>
        <v>0</v>
      </c>
      <c r="K946" s="186" t="s">
        <v>128</v>
      </c>
      <c r="L946" s="43"/>
      <c r="M946" s="191" t="s">
        <v>19</v>
      </c>
      <c r="N946" s="192" t="s">
        <v>42</v>
      </c>
      <c r="O946" s="83"/>
      <c r="P946" s="193">
        <f>O946*H946</f>
        <v>0</v>
      </c>
      <c r="Q946" s="193">
        <v>0</v>
      </c>
      <c r="R946" s="193">
        <f>Q946*H946</f>
        <v>0</v>
      </c>
      <c r="S946" s="193">
        <v>0</v>
      </c>
      <c r="T946" s="194">
        <f>S946*H946</f>
        <v>0</v>
      </c>
      <c r="U946" s="37"/>
      <c r="V946" s="37"/>
      <c r="W946" s="37"/>
      <c r="X946" s="37"/>
      <c r="Y946" s="37"/>
      <c r="Z946" s="37"/>
      <c r="AA946" s="37"/>
      <c r="AB946" s="37"/>
      <c r="AC946" s="37"/>
      <c r="AD946" s="37"/>
      <c r="AE946" s="37"/>
      <c r="AR946" s="195" t="s">
        <v>129</v>
      </c>
      <c r="AT946" s="195" t="s">
        <v>124</v>
      </c>
      <c r="AU946" s="195" t="s">
        <v>71</v>
      </c>
      <c r="AY946" s="16" t="s">
        <v>130</v>
      </c>
      <c r="BE946" s="196">
        <f>IF(N946="základní",J946,0)</f>
        <v>0</v>
      </c>
      <c r="BF946" s="196">
        <f>IF(N946="snížená",J946,0)</f>
        <v>0</v>
      </c>
      <c r="BG946" s="196">
        <f>IF(N946="zákl. přenesená",J946,0)</f>
        <v>0</v>
      </c>
      <c r="BH946" s="196">
        <f>IF(N946="sníž. přenesená",J946,0)</f>
        <v>0</v>
      </c>
      <c r="BI946" s="196">
        <f>IF(N946="nulová",J946,0)</f>
        <v>0</v>
      </c>
      <c r="BJ946" s="16" t="s">
        <v>14</v>
      </c>
      <c r="BK946" s="196">
        <f>ROUND(I946*H946,2)</f>
        <v>0</v>
      </c>
      <c r="BL946" s="16" t="s">
        <v>129</v>
      </c>
      <c r="BM946" s="195" t="s">
        <v>2583</v>
      </c>
    </row>
    <row r="947" s="2" customFormat="1" ht="37.8" customHeight="1">
      <c r="A947" s="37"/>
      <c r="B947" s="38"/>
      <c r="C947" s="184" t="s">
        <v>2584</v>
      </c>
      <c r="D947" s="184" t="s">
        <v>124</v>
      </c>
      <c r="E947" s="185" t="s">
        <v>2585</v>
      </c>
      <c r="F947" s="186" t="s">
        <v>2586</v>
      </c>
      <c r="G947" s="187" t="s">
        <v>416</v>
      </c>
      <c r="H947" s="188">
        <v>6</v>
      </c>
      <c r="I947" s="189"/>
      <c r="J947" s="190">
        <f>ROUND(I947*H947,2)</f>
        <v>0</v>
      </c>
      <c r="K947" s="186" t="s">
        <v>128</v>
      </c>
      <c r="L947" s="43"/>
      <c r="M947" s="191" t="s">
        <v>19</v>
      </c>
      <c r="N947" s="192" t="s">
        <v>42</v>
      </c>
      <c r="O947" s="83"/>
      <c r="P947" s="193">
        <f>O947*H947</f>
        <v>0</v>
      </c>
      <c r="Q947" s="193">
        <v>0</v>
      </c>
      <c r="R947" s="193">
        <f>Q947*H947</f>
        <v>0</v>
      </c>
      <c r="S947" s="193">
        <v>0</v>
      </c>
      <c r="T947" s="194">
        <f>S947*H947</f>
        <v>0</v>
      </c>
      <c r="U947" s="37"/>
      <c r="V947" s="37"/>
      <c r="W947" s="37"/>
      <c r="X947" s="37"/>
      <c r="Y947" s="37"/>
      <c r="Z947" s="37"/>
      <c r="AA947" s="37"/>
      <c r="AB947" s="37"/>
      <c r="AC947" s="37"/>
      <c r="AD947" s="37"/>
      <c r="AE947" s="37"/>
      <c r="AR947" s="195" t="s">
        <v>129</v>
      </c>
      <c r="AT947" s="195" t="s">
        <v>124</v>
      </c>
      <c r="AU947" s="195" t="s">
        <v>71</v>
      </c>
      <c r="AY947" s="16" t="s">
        <v>130</v>
      </c>
      <c r="BE947" s="196">
        <f>IF(N947="základní",J947,0)</f>
        <v>0</v>
      </c>
      <c r="BF947" s="196">
        <f>IF(N947="snížená",J947,0)</f>
        <v>0</v>
      </c>
      <c r="BG947" s="196">
        <f>IF(N947="zákl. přenesená",J947,0)</f>
        <v>0</v>
      </c>
      <c r="BH947" s="196">
        <f>IF(N947="sníž. přenesená",J947,0)</f>
        <v>0</v>
      </c>
      <c r="BI947" s="196">
        <f>IF(N947="nulová",J947,0)</f>
        <v>0</v>
      </c>
      <c r="BJ947" s="16" t="s">
        <v>14</v>
      </c>
      <c r="BK947" s="196">
        <f>ROUND(I947*H947,2)</f>
        <v>0</v>
      </c>
      <c r="BL947" s="16" t="s">
        <v>129</v>
      </c>
      <c r="BM947" s="195" t="s">
        <v>2587</v>
      </c>
    </row>
    <row r="948" s="2" customFormat="1" ht="37.8" customHeight="1">
      <c r="A948" s="37"/>
      <c r="B948" s="38"/>
      <c r="C948" s="184" t="s">
        <v>2588</v>
      </c>
      <c r="D948" s="184" t="s">
        <v>124</v>
      </c>
      <c r="E948" s="185" t="s">
        <v>2589</v>
      </c>
      <c r="F948" s="186" t="s">
        <v>2590</v>
      </c>
      <c r="G948" s="187" t="s">
        <v>416</v>
      </c>
      <c r="H948" s="188">
        <v>40</v>
      </c>
      <c r="I948" s="189"/>
      <c r="J948" s="190">
        <f>ROUND(I948*H948,2)</f>
        <v>0</v>
      </c>
      <c r="K948" s="186" t="s">
        <v>128</v>
      </c>
      <c r="L948" s="43"/>
      <c r="M948" s="191" t="s">
        <v>19</v>
      </c>
      <c r="N948" s="192" t="s">
        <v>42</v>
      </c>
      <c r="O948" s="83"/>
      <c r="P948" s="193">
        <f>O948*H948</f>
        <v>0</v>
      </c>
      <c r="Q948" s="193">
        <v>0</v>
      </c>
      <c r="R948" s="193">
        <f>Q948*H948</f>
        <v>0</v>
      </c>
      <c r="S948" s="193">
        <v>0</v>
      </c>
      <c r="T948" s="194">
        <f>S948*H948</f>
        <v>0</v>
      </c>
      <c r="U948" s="37"/>
      <c r="V948" s="37"/>
      <c r="W948" s="37"/>
      <c r="X948" s="37"/>
      <c r="Y948" s="37"/>
      <c r="Z948" s="37"/>
      <c r="AA948" s="37"/>
      <c r="AB948" s="37"/>
      <c r="AC948" s="37"/>
      <c r="AD948" s="37"/>
      <c r="AE948" s="37"/>
      <c r="AR948" s="195" t="s">
        <v>129</v>
      </c>
      <c r="AT948" s="195" t="s">
        <v>124</v>
      </c>
      <c r="AU948" s="195" t="s">
        <v>71</v>
      </c>
      <c r="AY948" s="16" t="s">
        <v>130</v>
      </c>
      <c r="BE948" s="196">
        <f>IF(N948="základní",J948,0)</f>
        <v>0</v>
      </c>
      <c r="BF948" s="196">
        <f>IF(N948="snížená",J948,0)</f>
        <v>0</v>
      </c>
      <c r="BG948" s="196">
        <f>IF(N948="zákl. přenesená",J948,0)</f>
        <v>0</v>
      </c>
      <c r="BH948" s="196">
        <f>IF(N948="sníž. přenesená",J948,0)</f>
        <v>0</v>
      </c>
      <c r="BI948" s="196">
        <f>IF(N948="nulová",J948,0)</f>
        <v>0</v>
      </c>
      <c r="BJ948" s="16" t="s">
        <v>14</v>
      </c>
      <c r="BK948" s="196">
        <f>ROUND(I948*H948,2)</f>
        <v>0</v>
      </c>
      <c r="BL948" s="16" t="s">
        <v>129</v>
      </c>
      <c r="BM948" s="195" t="s">
        <v>2591</v>
      </c>
    </row>
    <row r="949" s="2" customFormat="1" ht="24.15" customHeight="1">
      <c r="A949" s="37"/>
      <c r="B949" s="38"/>
      <c r="C949" s="184" t="s">
        <v>2592</v>
      </c>
      <c r="D949" s="184" t="s">
        <v>124</v>
      </c>
      <c r="E949" s="185" t="s">
        <v>2593</v>
      </c>
      <c r="F949" s="186" t="s">
        <v>2594</v>
      </c>
      <c r="G949" s="187" t="s">
        <v>1540</v>
      </c>
      <c r="H949" s="188">
        <v>10</v>
      </c>
      <c r="I949" s="189"/>
      <c r="J949" s="190">
        <f>ROUND(I949*H949,2)</f>
        <v>0</v>
      </c>
      <c r="K949" s="186" t="s">
        <v>128</v>
      </c>
      <c r="L949" s="43"/>
      <c r="M949" s="191" t="s">
        <v>19</v>
      </c>
      <c r="N949" s="192" t="s">
        <v>42</v>
      </c>
      <c r="O949" s="83"/>
      <c r="P949" s="193">
        <f>O949*H949</f>
        <v>0</v>
      </c>
      <c r="Q949" s="193">
        <v>0</v>
      </c>
      <c r="R949" s="193">
        <f>Q949*H949</f>
        <v>0</v>
      </c>
      <c r="S949" s="193">
        <v>0</v>
      </c>
      <c r="T949" s="194">
        <f>S949*H949</f>
        <v>0</v>
      </c>
      <c r="U949" s="37"/>
      <c r="V949" s="37"/>
      <c r="W949" s="37"/>
      <c r="X949" s="37"/>
      <c r="Y949" s="37"/>
      <c r="Z949" s="37"/>
      <c r="AA949" s="37"/>
      <c r="AB949" s="37"/>
      <c r="AC949" s="37"/>
      <c r="AD949" s="37"/>
      <c r="AE949" s="37"/>
      <c r="AR949" s="195" t="s">
        <v>129</v>
      </c>
      <c r="AT949" s="195" t="s">
        <v>124</v>
      </c>
      <c r="AU949" s="195" t="s">
        <v>71</v>
      </c>
      <c r="AY949" s="16" t="s">
        <v>130</v>
      </c>
      <c r="BE949" s="196">
        <f>IF(N949="základní",J949,0)</f>
        <v>0</v>
      </c>
      <c r="BF949" s="196">
        <f>IF(N949="snížená",J949,0)</f>
        <v>0</v>
      </c>
      <c r="BG949" s="196">
        <f>IF(N949="zákl. přenesená",J949,0)</f>
        <v>0</v>
      </c>
      <c r="BH949" s="196">
        <f>IF(N949="sníž. přenesená",J949,0)</f>
        <v>0</v>
      </c>
      <c r="BI949" s="196">
        <f>IF(N949="nulová",J949,0)</f>
        <v>0</v>
      </c>
      <c r="BJ949" s="16" t="s">
        <v>14</v>
      </c>
      <c r="BK949" s="196">
        <f>ROUND(I949*H949,2)</f>
        <v>0</v>
      </c>
      <c r="BL949" s="16" t="s">
        <v>129</v>
      </c>
      <c r="BM949" s="195" t="s">
        <v>2595</v>
      </c>
    </row>
    <row r="950" s="2" customFormat="1" ht="24.15" customHeight="1">
      <c r="A950" s="37"/>
      <c r="B950" s="38"/>
      <c r="C950" s="184" t="s">
        <v>2596</v>
      </c>
      <c r="D950" s="184" t="s">
        <v>124</v>
      </c>
      <c r="E950" s="185" t="s">
        <v>2597</v>
      </c>
      <c r="F950" s="186" t="s">
        <v>2598</v>
      </c>
      <c r="G950" s="187" t="s">
        <v>1540</v>
      </c>
      <c r="H950" s="188">
        <v>10</v>
      </c>
      <c r="I950" s="189"/>
      <c r="J950" s="190">
        <f>ROUND(I950*H950,2)</f>
        <v>0</v>
      </c>
      <c r="K950" s="186" t="s">
        <v>128</v>
      </c>
      <c r="L950" s="43"/>
      <c r="M950" s="191" t="s">
        <v>19</v>
      </c>
      <c r="N950" s="192" t="s">
        <v>42</v>
      </c>
      <c r="O950" s="83"/>
      <c r="P950" s="193">
        <f>O950*H950</f>
        <v>0</v>
      </c>
      <c r="Q950" s="193">
        <v>0</v>
      </c>
      <c r="R950" s="193">
        <f>Q950*H950</f>
        <v>0</v>
      </c>
      <c r="S950" s="193">
        <v>0</v>
      </c>
      <c r="T950" s="194">
        <f>S950*H950</f>
        <v>0</v>
      </c>
      <c r="U950" s="37"/>
      <c r="V950" s="37"/>
      <c r="W950" s="37"/>
      <c r="X950" s="37"/>
      <c r="Y950" s="37"/>
      <c r="Z950" s="37"/>
      <c r="AA950" s="37"/>
      <c r="AB950" s="37"/>
      <c r="AC950" s="37"/>
      <c r="AD950" s="37"/>
      <c r="AE950" s="37"/>
      <c r="AR950" s="195" t="s">
        <v>129</v>
      </c>
      <c r="AT950" s="195" t="s">
        <v>124</v>
      </c>
      <c r="AU950" s="195" t="s">
        <v>71</v>
      </c>
      <c r="AY950" s="16" t="s">
        <v>130</v>
      </c>
      <c r="BE950" s="196">
        <f>IF(N950="základní",J950,0)</f>
        <v>0</v>
      </c>
      <c r="BF950" s="196">
        <f>IF(N950="snížená",J950,0)</f>
        <v>0</v>
      </c>
      <c r="BG950" s="196">
        <f>IF(N950="zákl. přenesená",J950,0)</f>
        <v>0</v>
      </c>
      <c r="BH950" s="196">
        <f>IF(N950="sníž. přenesená",J950,0)</f>
        <v>0</v>
      </c>
      <c r="BI950" s="196">
        <f>IF(N950="nulová",J950,0)</f>
        <v>0</v>
      </c>
      <c r="BJ950" s="16" t="s">
        <v>14</v>
      </c>
      <c r="BK950" s="196">
        <f>ROUND(I950*H950,2)</f>
        <v>0</v>
      </c>
      <c r="BL950" s="16" t="s">
        <v>129</v>
      </c>
      <c r="BM950" s="195" t="s">
        <v>2599</v>
      </c>
    </row>
    <row r="951" s="2" customFormat="1" ht="24.15" customHeight="1">
      <c r="A951" s="37"/>
      <c r="B951" s="38"/>
      <c r="C951" s="184" t="s">
        <v>2600</v>
      </c>
      <c r="D951" s="184" t="s">
        <v>124</v>
      </c>
      <c r="E951" s="185" t="s">
        <v>2601</v>
      </c>
      <c r="F951" s="186" t="s">
        <v>2602</v>
      </c>
      <c r="G951" s="187" t="s">
        <v>1540</v>
      </c>
      <c r="H951" s="188">
        <v>10</v>
      </c>
      <c r="I951" s="189"/>
      <c r="J951" s="190">
        <f>ROUND(I951*H951,2)</f>
        <v>0</v>
      </c>
      <c r="K951" s="186" t="s">
        <v>128</v>
      </c>
      <c r="L951" s="43"/>
      <c r="M951" s="191" t="s">
        <v>19</v>
      </c>
      <c r="N951" s="192" t="s">
        <v>42</v>
      </c>
      <c r="O951" s="83"/>
      <c r="P951" s="193">
        <f>O951*H951</f>
        <v>0</v>
      </c>
      <c r="Q951" s="193">
        <v>0</v>
      </c>
      <c r="R951" s="193">
        <f>Q951*H951</f>
        <v>0</v>
      </c>
      <c r="S951" s="193">
        <v>0</v>
      </c>
      <c r="T951" s="194">
        <f>S951*H951</f>
        <v>0</v>
      </c>
      <c r="U951" s="37"/>
      <c r="V951" s="37"/>
      <c r="W951" s="37"/>
      <c r="X951" s="37"/>
      <c r="Y951" s="37"/>
      <c r="Z951" s="37"/>
      <c r="AA951" s="37"/>
      <c r="AB951" s="37"/>
      <c r="AC951" s="37"/>
      <c r="AD951" s="37"/>
      <c r="AE951" s="37"/>
      <c r="AR951" s="195" t="s">
        <v>129</v>
      </c>
      <c r="AT951" s="195" t="s">
        <v>124</v>
      </c>
      <c r="AU951" s="195" t="s">
        <v>71</v>
      </c>
      <c r="AY951" s="16" t="s">
        <v>130</v>
      </c>
      <c r="BE951" s="196">
        <f>IF(N951="základní",J951,0)</f>
        <v>0</v>
      </c>
      <c r="BF951" s="196">
        <f>IF(N951="snížená",J951,0)</f>
        <v>0</v>
      </c>
      <c r="BG951" s="196">
        <f>IF(N951="zákl. přenesená",J951,0)</f>
        <v>0</v>
      </c>
      <c r="BH951" s="196">
        <f>IF(N951="sníž. přenesená",J951,0)</f>
        <v>0</v>
      </c>
      <c r="BI951" s="196">
        <f>IF(N951="nulová",J951,0)</f>
        <v>0</v>
      </c>
      <c r="BJ951" s="16" t="s">
        <v>14</v>
      </c>
      <c r="BK951" s="196">
        <f>ROUND(I951*H951,2)</f>
        <v>0</v>
      </c>
      <c r="BL951" s="16" t="s">
        <v>129</v>
      </c>
      <c r="BM951" s="195" t="s">
        <v>2603</v>
      </c>
    </row>
    <row r="952" s="2" customFormat="1" ht="24.15" customHeight="1">
      <c r="A952" s="37"/>
      <c r="B952" s="38"/>
      <c r="C952" s="184" t="s">
        <v>2604</v>
      </c>
      <c r="D952" s="184" t="s">
        <v>124</v>
      </c>
      <c r="E952" s="185" t="s">
        <v>2605</v>
      </c>
      <c r="F952" s="186" t="s">
        <v>2606</v>
      </c>
      <c r="G952" s="187" t="s">
        <v>1540</v>
      </c>
      <c r="H952" s="188">
        <v>6</v>
      </c>
      <c r="I952" s="189"/>
      <c r="J952" s="190">
        <f>ROUND(I952*H952,2)</f>
        <v>0</v>
      </c>
      <c r="K952" s="186" t="s">
        <v>128</v>
      </c>
      <c r="L952" s="43"/>
      <c r="M952" s="191" t="s">
        <v>19</v>
      </c>
      <c r="N952" s="192" t="s">
        <v>42</v>
      </c>
      <c r="O952" s="83"/>
      <c r="P952" s="193">
        <f>O952*H952</f>
        <v>0</v>
      </c>
      <c r="Q952" s="193">
        <v>0</v>
      </c>
      <c r="R952" s="193">
        <f>Q952*H952</f>
        <v>0</v>
      </c>
      <c r="S952" s="193">
        <v>0</v>
      </c>
      <c r="T952" s="194">
        <f>S952*H952</f>
        <v>0</v>
      </c>
      <c r="U952" s="37"/>
      <c r="V952" s="37"/>
      <c r="W952" s="37"/>
      <c r="X952" s="37"/>
      <c r="Y952" s="37"/>
      <c r="Z952" s="37"/>
      <c r="AA952" s="37"/>
      <c r="AB952" s="37"/>
      <c r="AC952" s="37"/>
      <c r="AD952" s="37"/>
      <c r="AE952" s="37"/>
      <c r="AR952" s="195" t="s">
        <v>129</v>
      </c>
      <c r="AT952" s="195" t="s">
        <v>124</v>
      </c>
      <c r="AU952" s="195" t="s">
        <v>71</v>
      </c>
      <c r="AY952" s="16" t="s">
        <v>130</v>
      </c>
      <c r="BE952" s="196">
        <f>IF(N952="základní",J952,0)</f>
        <v>0</v>
      </c>
      <c r="BF952" s="196">
        <f>IF(N952="snížená",J952,0)</f>
        <v>0</v>
      </c>
      <c r="BG952" s="196">
        <f>IF(N952="zákl. přenesená",J952,0)</f>
        <v>0</v>
      </c>
      <c r="BH952" s="196">
        <f>IF(N952="sníž. přenesená",J952,0)</f>
        <v>0</v>
      </c>
      <c r="BI952" s="196">
        <f>IF(N952="nulová",J952,0)</f>
        <v>0</v>
      </c>
      <c r="BJ952" s="16" t="s">
        <v>14</v>
      </c>
      <c r="BK952" s="196">
        <f>ROUND(I952*H952,2)</f>
        <v>0</v>
      </c>
      <c r="BL952" s="16" t="s">
        <v>129</v>
      </c>
      <c r="BM952" s="195" t="s">
        <v>2607</v>
      </c>
    </row>
    <row r="953" s="2" customFormat="1" ht="24.15" customHeight="1">
      <c r="A953" s="37"/>
      <c r="B953" s="38"/>
      <c r="C953" s="184" t="s">
        <v>2608</v>
      </c>
      <c r="D953" s="184" t="s">
        <v>124</v>
      </c>
      <c r="E953" s="185" t="s">
        <v>2609</v>
      </c>
      <c r="F953" s="186" t="s">
        <v>2610</v>
      </c>
      <c r="G953" s="187" t="s">
        <v>1540</v>
      </c>
      <c r="H953" s="188">
        <v>6</v>
      </c>
      <c r="I953" s="189"/>
      <c r="J953" s="190">
        <f>ROUND(I953*H953,2)</f>
        <v>0</v>
      </c>
      <c r="K953" s="186" t="s">
        <v>128</v>
      </c>
      <c r="L953" s="43"/>
      <c r="M953" s="191" t="s">
        <v>19</v>
      </c>
      <c r="N953" s="192" t="s">
        <v>42</v>
      </c>
      <c r="O953" s="83"/>
      <c r="P953" s="193">
        <f>O953*H953</f>
        <v>0</v>
      </c>
      <c r="Q953" s="193">
        <v>0</v>
      </c>
      <c r="R953" s="193">
        <f>Q953*H953</f>
        <v>0</v>
      </c>
      <c r="S953" s="193">
        <v>0</v>
      </c>
      <c r="T953" s="194">
        <f>S953*H953</f>
        <v>0</v>
      </c>
      <c r="U953" s="37"/>
      <c r="V953" s="37"/>
      <c r="W953" s="37"/>
      <c r="X953" s="37"/>
      <c r="Y953" s="37"/>
      <c r="Z953" s="37"/>
      <c r="AA953" s="37"/>
      <c r="AB953" s="37"/>
      <c r="AC953" s="37"/>
      <c r="AD953" s="37"/>
      <c r="AE953" s="37"/>
      <c r="AR953" s="195" t="s">
        <v>129</v>
      </c>
      <c r="AT953" s="195" t="s">
        <v>124</v>
      </c>
      <c r="AU953" s="195" t="s">
        <v>71</v>
      </c>
      <c r="AY953" s="16" t="s">
        <v>130</v>
      </c>
      <c r="BE953" s="196">
        <f>IF(N953="základní",J953,0)</f>
        <v>0</v>
      </c>
      <c r="BF953" s="196">
        <f>IF(N953="snížená",J953,0)</f>
        <v>0</v>
      </c>
      <c r="BG953" s="196">
        <f>IF(N953="zákl. přenesená",J953,0)</f>
        <v>0</v>
      </c>
      <c r="BH953" s="196">
        <f>IF(N953="sníž. přenesená",J953,0)</f>
        <v>0</v>
      </c>
      <c r="BI953" s="196">
        <f>IF(N953="nulová",J953,0)</f>
        <v>0</v>
      </c>
      <c r="BJ953" s="16" t="s">
        <v>14</v>
      </c>
      <c r="BK953" s="196">
        <f>ROUND(I953*H953,2)</f>
        <v>0</v>
      </c>
      <c r="BL953" s="16" t="s">
        <v>129</v>
      </c>
      <c r="BM953" s="195" t="s">
        <v>2611</v>
      </c>
    </row>
    <row r="954" s="2" customFormat="1" ht="24.15" customHeight="1">
      <c r="A954" s="37"/>
      <c r="B954" s="38"/>
      <c r="C954" s="184" t="s">
        <v>2612</v>
      </c>
      <c r="D954" s="184" t="s">
        <v>124</v>
      </c>
      <c r="E954" s="185" t="s">
        <v>2613</v>
      </c>
      <c r="F954" s="186" t="s">
        <v>2614</v>
      </c>
      <c r="G954" s="187" t="s">
        <v>1540</v>
      </c>
      <c r="H954" s="188">
        <v>10</v>
      </c>
      <c r="I954" s="189"/>
      <c r="J954" s="190">
        <f>ROUND(I954*H954,2)</f>
        <v>0</v>
      </c>
      <c r="K954" s="186" t="s">
        <v>128</v>
      </c>
      <c r="L954" s="43"/>
      <c r="M954" s="191" t="s">
        <v>19</v>
      </c>
      <c r="N954" s="192" t="s">
        <v>42</v>
      </c>
      <c r="O954" s="83"/>
      <c r="P954" s="193">
        <f>O954*H954</f>
        <v>0</v>
      </c>
      <c r="Q954" s="193">
        <v>0</v>
      </c>
      <c r="R954" s="193">
        <f>Q954*H954</f>
        <v>0</v>
      </c>
      <c r="S954" s="193">
        <v>0</v>
      </c>
      <c r="T954" s="194">
        <f>S954*H954</f>
        <v>0</v>
      </c>
      <c r="U954" s="37"/>
      <c r="V954" s="37"/>
      <c r="W954" s="37"/>
      <c r="X954" s="37"/>
      <c r="Y954" s="37"/>
      <c r="Z954" s="37"/>
      <c r="AA954" s="37"/>
      <c r="AB954" s="37"/>
      <c r="AC954" s="37"/>
      <c r="AD954" s="37"/>
      <c r="AE954" s="37"/>
      <c r="AR954" s="195" t="s">
        <v>129</v>
      </c>
      <c r="AT954" s="195" t="s">
        <v>124</v>
      </c>
      <c r="AU954" s="195" t="s">
        <v>71</v>
      </c>
      <c r="AY954" s="16" t="s">
        <v>130</v>
      </c>
      <c r="BE954" s="196">
        <f>IF(N954="základní",J954,0)</f>
        <v>0</v>
      </c>
      <c r="BF954" s="196">
        <f>IF(N954="snížená",J954,0)</f>
        <v>0</v>
      </c>
      <c r="BG954" s="196">
        <f>IF(N954="zákl. přenesená",J954,0)</f>
        <v>0</v>
      </c>
      <c r="BH954" s="196">
        <f>IF(N954="sníž. přenesená",J954,0)</f>
        <v>0</v>
      </c>
      <c r="BI954" s="196">
        <f>IF(N954="nulová",J954,0)</f>
        <v>0</v>
      </c>
      <c r="BJ954" s="16" t="s">
        <v>14</v>
      </c>
      <c r="BK954" s="196">
        <f>ROUND(I954*H954,2)</f>
        <v>0</v>
      </c>
      <c r="BL954" s="16" t="s">
        <v>129</v>
      </c>
      <c r="BM954" s="195" t="s">
        <v>2615</v>
      </c>
    </row>
    <row r="955" s="2" customFormat="1" ht="44.25" customHeight="1">
      <c r="A955" s="37"/>
      <c r="B955" s="38"/>
      <c r="C955" s="184" t="s">
        <v>2616</v>
      </c>
      <c r="D955" s="184" t="s">
        <v>124</v>
      </c>
      <c r="E955" s="185" t="s">
        <v>2617</v>
      </c>
      <c r="F955" s="186" t="s">
        <v>2618</v>
      </c>
      <c r="G955" s="187" t="s">
        <v>1540</v>
      </c>
      <c r="H955" s="188">
        <v>40</v>
      </c>
      <c r="I955" s="189"/>
      <c r="J955" s="190">
        <f>ROUND(I955*H955,2)</f>
        <v>0</v>
      </c>
      <c r="K955" s="186" t="s">
        <v>128</v>
      </c>
      <c r="L955" s="43"/>
      <c r="M955" s="191" t="s">
        <v>19</v>
      </c>
      <c r="N955" s="192" t="s">
        <v>42</v>
      </c>
      <c r="O955" s="83"/>
      <c r="P955" s="193">
        <f>O955*H955</f>
        <v>0</v>
      </c>
      <c r="Q955" s="193">
        <v>0</v>
      </c>
      <c r="R955" s="193">
        <f>Q955*H955</f>
        <v>0</v>
      </c>
      <c r="S955" s="193">
        <v>0</v>
      </c>
      <c r="T955" s="194">
        <f>S955*H955</f>
        <v>0</v>
      </c>
      <c r="U955" s="37"/>
      <c r="V955" s="37"/>
      <c r="W955" s="37"/>
      <c r="X955" s="37"/>
      <c r="Y955" s="37"/>
      <c r="Z955" s="37"/>
      <c r="AA955" s="37"/>
      <c r="AB955" s="37"/>
      <c r="AC955" s="37"/>
      <c r="AD955" s="37"/>
      <c r="AE955" s="37"/>
      <c r="AR955" s="195" t="s">
        <v>129</v>
      </c>
      <c r="AT955" s="195" t="s">
        <v>124</v>
      </c>
      <c r="AU955" s="195" t="s">
        <v>71</v>
      </c>
      <c r="AY955" s="16" t="s">
        <v>130</v>
      </c>
      <c r="BE955" s="196">
        <f>IF(N955="základní",J955,0)</f>
        <v>0</v>
      </c>
      <c r="BF955" s="196">
        <f>IF(N955="snížená",J955,0)</f>
        <v>0</v>
      </c>
      <c r="BG955" s="196">
        <f>IF(N955="zákl. přenesená",J955,0)</f>
        <v>0</v>
      </c>
      <c r="BH955" s="196">
        <f>IF(N955="sníž. přenesená",J955,0)</f>
        <v>0</v>
      </c>
      <c r="BI955" s="196">
        <f>IF(N955="nulová",J955,0)</f>
        <v>0</v>
      </c>
      <c r="BJ955" s="16" t="s">
        <v>14</v>
      </c>
      <c r="BK955" s="196">
        <f>ROUND(I955*H955,2)</f>
        <v>0</v>
      </c>
      <c r="BL955" s="16" t="s">
        <v>129</v>
      </c>
      <c r="BM955" s="195" t="s">
        <v>2619</v>
      </c>
    </row>
    <row r="956" s="2" customFormat="1" ht="44.25" customHeight="1">
      <c r="A956" s="37"/>
      <c r="B956" s="38"/>
      <c r="C956" s="184" t="s">
        <v>2620</v>
      </c>
      <c r="D956" s="184" t="s">
        <v>124</v>
      </c>
      <c r="E956" s="185" t="s">
        <v>2621</v>
      </c>
      <c r="F956" s="186" t="s">
        <v>2622</v>
      </c>
      <c r="G956" s="187" t="s">
        <v>1540</v>
      </c>
      <c r="H956" s="188">
        <v>6</v>
      </c>
      <c r="I956" s="189"/>
      <c r="J956" s="190">
        <f>ROUND(I956*H956,2)</f>
        <v>0</v>
      </c>
      <c r="K956" s="186" t="s">
        <v>128</v>
      </c>
      <c r="L956" s="43"/>
      <c r="M956" s="191" t="s">
        <v>19</v>
      </c>
      <c r="N956" s="192" t="s">
        <v>42</v>
      </c>
      <c r="O956" s="83"/>
      <c r="P956" s="193">
        <f>O956*H956</f>
        <v>0</v>
      </c>
      <c r="Q956" s="193">
        <v>0</v>
      </c>
      <c r="R956" s="193">
        <f>Q956*H956</f>
        <v>0</v>
      </c>
      <c r="S956" s="193">
        <v>0</v>
      </c>
      <c r="T956" s="194">
        <f>S956*H956</f>
        <v>0</v>
      </c>
      <c r="U956" s="37"/>
      <c r="V956" s="37"/>
      <c r="W956" s="37"/>
      <c r="X956" s="37"/>
      <c r="Y956" s="37"/>
      <c r="Z956" s="37"/>
      <c r="AA956" s="37"/>
      <c r="AB956" s="37"/>
      <c r="AC956" s="37"/>
      <c r="AD956" s="37"/>
      <c r="AE956" s="37"/>
      <c r="AR956" s="195" t="s">
        <v>129</v>
      </c>
      <c r="AT956" s="195" t="s">
        <v>124</v>
      </c>
      <c r="AU956" s="195" t="s">
        <v>71</v>
      </c>
      <c r="AY956" s="16" t="s">
        <v>130</v>
      </c>
      <c r="BE956" s="196">
        <f>IF(N956="základní",J956,0)</f>
        <v>0</v>
      </c>
      <c r="BF956" s="196">
        <f>IF(N956="snížená",J956,0)</f>
        <v>0</v>
      </c>
      <c r="BG956" s="196">
        <f>IF(N956="zákl. přenesená",J956,0)</f>
        <v>0</v>
      </c>
      <c r="BH956" s="196">
        <f>IF(N956="sníž. přenesená",J956,0)</f>
        <v>0</v>
      </c>
      <c r="BI956" s="196">
        <f>IF(N956="nulová",J956,0)</f>
        <v>0</v>
      </c>
      <c r="BJ956" s="16" t="s">
        <v>14</v>
      </c>
      <c r="BK956" s="196">
        <f>ROUND(I956*H956,2)</f>
        <v>0</v>
      </c>
      <c r="BL956" s="16" t="s">
        <v>129</v>
      </c>
      <c r="BM956" s="195" t="s">
        <v>2623</v>
      </c>
    </row>
    <row r="957" s="2" customFormat="1" ht="44.25" customHeight="1">
      <c r="A957" s="37"/>
      <c r="B957" s="38"/>
      <c r="C957" s="184" t="s">
        <v>2624</v>
      </c>
      <c r="D957" s="184" t="s">
        <v>124</v>
      </c>
      <c r="E957" s="185" t="s">
        <v>2625</v>
      </c>
      <c r="F957" s="186" t="s">
        <v>2626</v>
      </c>
      <c r="G957" s="187" t="s">
        <v>1540</v>
      </c>
      <c r="H957" s="188">
        <v>6</v>
      </c>
      <c r="I957" s="189"/>
      <c r="J957" s="190">
        <f>ROUND(I957*H957,2)</f>
        <v>0</v>
      </c>
      <c r="K957" s="186" t="s">
        <v>128</v>
      </c>
      <c r="L957" s="43"/>
      <c r="M957" s="191" t="s">
        <v>19</v>
      </c>
      <c r="N957" s="192" t="s">
        <v>42</v>
      </c>
      <c r="O957" s="83"/>
      <c r="P957" s="193">
        <f>O957*H957</f>
        <v>0</v>
      </c>
      <c r="Q957" s="193">
        <v>0</v>
      </c>
      <c r="R957" s="193">
        <f>Q957*H957</f>
        <v>0</v>
      </c>
      <c r="S957" s="193">
        <v>0</v>
      </c>
      <c r="T957" s="194">
        <f>S957*H957</f>
        <v>0</v>
      </c>
      <c r="U957" s="37"/>
      <c r="V957" s="37"/>
      <c r="W957" s="37"/>
      <c r="X957" s="37"/>
      <c r="Y957" s="37"/>
      <c r="Z957" s="37"/>
      <c r="AA957" s="37"/>
      <c r="AB957" s="37"/>
      <c r="AC957" s="37"/>
      <c r="AD957" s="37"/>
      <c r="AE957" s="37"/>
      <c r="AR957" s="195" t="s">
        <v>129</v>
      </c>
      <c r="AT957" s="195" t="s">
        <v>124</v>
      </c>
      <c r="AU957" s="195" t="s">
        <v>71</v>
      </c>
      <c r="AY957" s="16" t="s">
        <v>130</v>
      </c>
      <c r="BE957" s="196">
        <f>IF(N957="základní",J957,0)</f>
        <v>0</v>
      </c>
      <c r="BF957" s="196">
        <f>IF(N957="snížená",J957,0)</f>
        <v>0</v>
      </c>
      <c r="BG957" s="196">
        <f>IF(N957="zákl. přenesená",J957,0)</f>
        <v>0</v>
      </c>
      <c r="BH957" s="196">
        <f>IF(N957="sníž. přenesená",J957,0)</f>
        <v>0</v>
      </c>
      <c r="BI957" s="196">
        <f>IF(N957="nulová",J957,0)</f>
        <v>0</v>
      </c>
      <c r="BJ957" s="16" t="s">
        <v>14</v>
      </c>
      <c r="BK957" s="196">
        <f>ROUND(I957*H957,2)</f>
        <v>0</v>
      </c>
      <c r="BL957" s="16" t="s">
        <v>129</v>
      </c>
      <c r="BM957" s="195" t="s">
        <v>2627</v>
      </c>
    </row>
    <row r="958" s="2" customFormat="1" ht="37.8" customHeight="1">
      <c r="A958" s="37"/>
      <c r="B958" s="38"/>
      <c r="C958" s="184" t="s">
        <v>2628</v>
      </c>
      <c r="D958" s="184" t="s">
        <v>124</v>
      </c>
      <c r="E958" s="185" t="s">
        <v>2629</v>
      </c>
      <c r="F958" s="186" t="s">
        <v>2630</v>
      </c>
      <c r="G958" s="187" t="s">
        <v>1540</v>
      </c>
      <c r="H958" s="188">
        <v>40</v>
      </c>
      <c r="I958" s="189"/>
      <c r="J958" s="190">
        <f>ROUND(I958*H958,2)</f>
        <v>0</v>
      </c>
      <c r="K958" s="186" t="s">
        <v>128</v>
      </c>
      <c r="L958" s="43"/>
      <c r="M958" s="191" t="s">
        <v>19</v>
      </c>
      <c r="N958" s="192" t="s">
        <v>42</v>
      </c>
      <c r="O958" s="83"/>
      <c r="P958" s="193">
        <f>O958*H958</f>
        <v>0</v>
      </c>
      <c r="Q958" s="193">
        <v>0</v>
      </c>
      <c r="R958" s="193">
        <f>Q958*H958</f>
        <v>0</v>
      </c>
      <c r="S958" s="193">
        <v>0</v>
      </c>
      <c r="T958" s="194">
        <f>S958*H958</f>
        <v>0</v>
      </c>
      <c r="U958" s="37"/>
      <c r="V958" s="37"/>
      <c r="W958" s="37"/>
      <c r="X958" s="37"/>
      <c r="Y958" s="37"/>
      <c r="Z958" s="37"/>
      <c r="AA958" s="37"/>
      <c r="AB958" s="37"/>
      <c r="AC958" s="37"/>
      <c r="AD958" s="37"/>
      <c r="AE958" s="37"/>
      <c r="AR958" s="195" t="s">
        <v>129</v>
      </c>
      <c r="AT958" s="195" t="s">
        <v>124</v>
      </c>
      <c r="AU958" s="195" t="s">
        <v>71</v>
      </c>
      <c r="AY958" s="16" t="s">
        <v>130</v>
      </c>
      <c r="BE958" s="196">
        <f>IF(N958="základní",J958,0)</f>
        <v>0</v>
      </c>
      <c r="BF958" s="196">
        <f>IF(N958="snížená",J958,0)</f>
        <v>0</v>
      </c>
      <c r="BG958" s="196">
        <f>IF(N958="zákl. přenesená",J958,0)</f>
        <v>0</v>
      </c>
      <c r="BH958" s="196">
        <f>IF(N958="sníž. přenesená",J958,0)</f>
        <v>0</v>
      </c>
      <c r="BI958" s="196">
        <f>IF(N958="nulová",J958,0)</f>
        <v>0</v>
      </c>
      <c r="BJ958" s="16" t="s">
        <v>14</v>
      </c>
      <c r="BK958" s="196">
        <f>ROUND(I958*H958,2)</f>
        <v>0</v>
      </c>
      <c r="BL958" s="16" t="s">
        <v>129</v>
      </c>
      <c r="BM958" s="195" t="s">
        <v>2631</v>
      </c>
    </row>
    <row r="959" s="2" customFormat="1" ht="37.8" customHeight="1">
      <c r="A959" s="37"/>
      <c r="B959" s="38"/>
      <c r="C959" s="184" t="s">
        <v>2632</v>
      </c>
      <c r="D959" s="184" t="s">
        <v>124</v>
      </c>
      <c r="E959" s="185" t="s">
        <v>2633</v>
      </c>
      <c r="F959" s="186" t="s">
        <v>2634</v>
      </c>
      <c r="G959" s="187" t="s">
        <v>1540</v>
      </c>
      <c r="H959" s="188">
        <v>6</v>
      </c>
      <c r="I959" s="189"/>
      <c r="J959" s="190">
        <f>ROUND(I959*H959,2)</f>
        <v>0</v>
      </c>
      <c r="K959" s="186" t="s">
        <v>128</v>
      </c>
      <c r="L959" s="43"/>
      <c r="M959" s="191" t="s">
        <v>19</v>
      </c>
      <c r="N959" s="192" t="s">
        <v>42</v>
      </c>
      <c r="O959" s="83"/>
      <c r="P959" s="193">
        <f>O959*H959</f>
        <v>0</v>
      </c>
      <c r="Q959" s="193">
        <v>0</v>
      </c>
      <c r="R959" s="193">
        <f>Q959*H959</f>
        <v>0</v>
      </c>
      <c r="S959" s="193">
        <v>0</v>
      </c>
      <c r="T959" s="194">
        <f>S959*H959</f>
        <v>0</v>
      </c>
      <c r="U959" s="37"/>
      <c r="V959" s="37"/>
      <c r="W959" s="37"/>
      <c r="X959" s="37"/>
      <c r="Y959" s="37"/>
      <c r="Z959" s="37"/>
      <c r="AA959" s="37"/>
      <c r="AB959" s="37"/>
      <c r="AC959" s="37"/>
      <c r="AD959" s="37"/>
      <c r="AE959" s="37"/>
      <c r="AR959" s="195" t="s">
        <v>129</v>
      </c>
      <c r="AT959" s="195" t="s">
        <v>124</v>
      </c>
      <c r="AU959" s="195" t="s">
        <v>71</v>
      </c>
      <c r="AY959" s="16" t="s">
        <v>130</v>
      </c>
      <c r="BE959" s="196">
        <f>IF(N959="základní",J959,0)</f>
        <v>0</v>
      </c>
      <c r="BF959" s="196">
        <f>IF(N959="snížená",J959,0)</f>
        <v>0</v>
      </c>
      <c r="BG959" s="196">
        <f>IF(N959="zákl. přenesená",J959,0)</f>
        <v>0</v>
      </c>
      <c r="BH959" s="196">
        <f>IF(N959="sníž. přenesená",J959,0)</f>
        <v>0</v>
      </c>
      <c r="BI959" s="196">
        <f>IF(N959="nulová",J959,0)</f>
        <v>0</v>
      </c>
      <c r="BJ959" s="16" t="s">
        <v>14</v>
      </c>
      <c r="BK959" s="196">
        <f>ROUND(I959*H959,2)</f>
        <v>0</v>
      </c>
      <c r="BL959" s="16" t="s">
        <v>129</v>
      </c>
      <c r="BM959" s="195" t="s">
        <v>2635</v>
      </c>
    </row>
    <row r="960" s="2" customFormat="1" ht="37.8" customHeight="1">
      <c r="A960" s="37"/>
      <c r="B960" s="38"/>
      <c r="C960" s="184" t="s">
        <v>2636</v>
      </c>
      <c r="D960" s="184" t="s">
        <v>124</v>
      </c>
      <c r="E960" s="185" t="s">
        <v>2637</v>
      </c>
      <c r="F960" s="186" t="s">
        <v>2638</v>
      </c>
      <c r="G960" s="187" t="s">
        <v>1540</v>
      </c>
      <c r="H960" s="188">
        <v>6</v>
      </c>
      <c r="I960" s="189"/>
      <c r="J960" s="190">
        <f>ROUND(I960*H960,2)</f>
        <v>0</v>
      </c>
      <c r="K960" s="186" t="s">
        <v>128</v>
      </c>
      <c r="L960" s="43"/>
      <c r="M960" s="191" t="s">
        <v>19</v>
      </c>
      <c r="N960" s="192" t="s">
        <v>42</v>
      </c>
      <c r="O960" s="83"/>
      <c r="P960" s="193">
        <f>O960*H960</f>
        <v>0</v>
      </c>
      <c r="Q960" s="193">
        <v>0</v>
      </c>
      <c r="R960" s="193">
        <f>Q960*H960</f>
        <v>0</v>
      </c>
      <c r="S960" s="193">
        <v>0</v>
      </c>
      <c r="T960" s="194">
        <f>S960*H960</f>
        <v>0</v>
      </c>
      <c r="U960" s="37"/>
      <c r="V960" s="37"/>
      <c r="W960" s="37"/>
      <c r="X960" s="37"/>
      <c r="Y960" s="37"/>
      <c r="Z960" s="37"/>
      <c r="AA960" s="37"/>
      <c r="AB960" s="37"/>
      <c r="AC960" s="37"/>
      <c r="AD960" s="37"/>
      <c r="AE960" s="37"/>
      <c r="AR960" s="195" t="s">
        <v>129</v>
      </c>
      <c r="AT960" s="195" t="s">
        <v>124</v>
      </c>
      <c r="AU960" s="195" t="s">
        <v>71</v>
      </c>
      <c r="AY960" s="16" t="s">
        <v>130</v>
      </c>
      <c r="BE960" s="196">
        <f>IF(N960="základní",J960,0)</f>
        <v>0</v>
      </c>
      <c r="BF960" s="196">
        <f>IF(N960="snížená",J960,0)</f>
        <v>0</v>
      </c>
      <c r="BG960" s="196">
        <f>IF(N960="zákl. přenesená",J960,0)</f>
        <v>0</v>
      </c>
      <c r="BH960" s="196">
        <f>IF(N960="sníž. přenesená",J960,0)</f>
        <v>0</v>
      </c>
      <c r="BI960" s="196">
        <f>IF(N960="nulová",J960,0)</f>
        <v>0</v>
      </c>
      <c r="BJ960" s="16" t="s">
        <v>14</v>
      </c>
      <c r="BK960" s="196">
        <f>ROUND(I960*H960,2)</f>
        <v>0</v>
      </c>
      <c r="BL960" s="16" t="s">
        <v>129</v>
      </c>
      <c r="BM960" s="195" t="s">
        <v>2639</v>
      </c>
    </row>
    <row r="961" s="2" customFormat="1" ht="33" customHeight="1">
      <c r="A961" s="37"/>
      <c r="B961" s="38"/>
      <c r="C961" s="184" t="s">
        <v>2640</v>
      </c>
      <c r="D961" s="184" t="s">
        <v>124</v>
      </c>
      <c r="E961" s="185" t="s">
        <v>2641</v>
      </c>
      <c r="F961" s="186" t="s">
        <v>2642</v>
      </c>
      <c r="G961" s="187" t="s">
        <v>134</v>
      </c>
      <c r="H961" s="188">
        <v>20</v>
      </c>
      <c r="I961" s="189"/>
      <c r="J961" s="190">
        <f>ROUND(I961*H961,2)</f>
        <v>0</v>
      </c>
      <c r="K961" s="186" t="s">
        <v>128</v>
      </c>
      <c r="L961" s="43"/>
      <c r="M961" s="191" t="s">
        <v>19</v>
      </c>
      <c r="N961" s="192" t="s">
        <v>42</v>
      </c>
      <c r="O961" s="83"/>
      <c r="P961" s="193">
        <f>O961*H961</f>
        <v>0</v>
      </c>
      <c r="Q961" s="193">
        <v>0</v>
      </c>
      <c r="R961" s="193">
        <f>Q961*H961</f>
        <v>0</v>
      </c>
      <c r="S961" s="193">
        <v>0</v>
      </c>
      <c r="T961" s="194">
        <f>S961*H961</f>
        <v>0</v>
      </c>
      <c r="U961" s="37"/>
      <c r="V961" s="37"/>
      <c r="W961" s="37"/>
      <c r="X961" s="37"/>
      <c r="Y961" s="37"/>
      <c r="Z961" s="37"/>
      <c r="AA961" s="37"/>
      <c r="AB961" s="37"/>
      <c r="AC961" s="37"/>
      <c r="AD961" s="37"/>
      <c r="AE961" s="37"/>
      <c r="AR961" s="195" t="s">
        <v>129</v>
      </c>
      <c r="AT961" s="195" t="s">
        <v>124</v>
      </c>
      <c r="AU961" s="195" t="s">
        <v>71</v>
      </c>
      <c r="AY961" s="16" t="s">
        <v>130</v>
      </c>
      <c r="BE961" s="196">
        <f>IF(N961="základní",J961,0)</f>
        <v>0</v>
      </c>
      <c r="BF961" s="196">
        <f>IF(N961="snížená",J961,0)</f>
        <v>0</v>
      </c>
      <c r="BG961" s="196">
        <f>IF(N961="zákl. přenesená",J961,0)</f>
        <v>0</v>
      </c>
      <c r="BH961" s="196">
        <f>IF(N961="sníž. přenesená",J961,0)</f>
        <v>0</v>
      </c>
      <c r="BI961" s="196">
        <f>IF(N961="nulová",J961,0)</f>
        <v>0</v>
      </c>
      <c r="BJ961" s="16" t="s">
        <v>14</v>
      </c>
      <c r="BK961" s="196">
        <f>ROUND(I961*H961,2)</f>
        <v>0</v>
      </c>
      <c r="BL961" s="16" t="s">
        <v>129</v>
      </c>
      <c r="BM961" s="195" t="s">
        <v>2643</v>
      </c>
    </row>
    <row r="962" s="2" customFormat="1" ht="16.5" customHeight="1">
      <c r="A962" s="37"/>
      <c r="B962" s="38"/>
      <c r="C962" s="184" t="s">
        <v>2644</v>
      </c>
      <c r="D962" s="184" t="s">
        <v>124</v>
      </c>
      <c r="E962" s="185" t="s">
        <v>2645</v>
      </c>
      <c r="F962" s="186" t="s">
        <v>2646</v>
      </c>
      <c r="G962" s="187" t="s">
        <v>134</v>
      </c>
      <c r="H962" s="188">
        <v>20</v>
      </c>
      <c r="I962" s="189"/>
      <c r="J962" s="190">
        <f>ROUND(I962*H962,2)</f>
        <v>0</v>
      </c>
      <c r="K962" s="186" t="s">
        <v>128</v>
      </c>
      <c r="L962" s="43"/>
      <c r="M962" s="191" t="s">
        <v>19</v>
      </c>
      <c r="N962" s="192" t="s">
        <v>42</v>
      </c>
      <c r="O962" s="83"/>
      <c r="P962" s="193">
        <f>O962*H962</f>
        <v>0</v>
      </c>
      <c r="Q962" s="193">
        <v>0</v>
      </c>
      <c r="R962" s="193">
        <f>Q962*H962</f>
        <v>0</v>
      </c>
      <c r="S962" s="193">
        <v>0</v>
      </c>
      <c r="T962" s="194">
        <f>S962*H962</f>
        <v>0</v>
      </c>
      <c r="U962" s="37"/>
      <c r="V962" s="37"/>
      <c r="W962" s="37"/>
      <c r="X962" s="37"/>
      <c r="Y962" s="37"/>
      <c r="Z962" s="37"/>
      <c r="AA962" s="37"/>
      <c r="AB962" s="37"/>
      <c r="AC962" s="37"/>
      <c r="AD962" s="37"/>
      <c r="AE962" s="37"/>
      <c r="AR962" s="195" t="s">
        <v>129</v>
      </c>
      <c r="AT962" s="195" t="s">
        <v>124</v>
      </c>
      <c r="AU962" s="195" t="s">
        <v>71</v>
      </c>
      <c r="AY962" s="16" t="s">
        <v>130</v>
      </c>
      <c r="BE962" s="196">
        <f>IF(N962="základní",J962,0)</f>
        <v>0</v>
      </c>
      <c r="BF962" s="196">
        <f>IF(N962="snížená",J962,0)</f>
        <v>0</v>
      </c>
      <c r="BG962" s="196">
        <f>IF(N962="zákl. přenesená",J962,0)</f>
        <v>0</v>
      </c>
      <c r="BH962" s="196">
        <f>IF(N962="sníž. přenesená",J962,0)</f>
        <v>0</v>
      </c>
      <c r="BI962" s="196">
        <f>IF(N962="nulová",J962,0)</f>
        <v>0</v>
      </c>
      <c r="BJ962" s="16" t="s">
        <v>14</v>
      </c>
      <c r="BK962" s="196">
        <f>ROUND(I962*H962,2)</f>
        <v>0</v>
      </c>
      <c r="BL962" s="16" t="s">
        <v>129</v>
      </c>
      <c r="BM962" s="195" t="s">
        <v>2647</v>
      </c>
    </row>
    <row r="963" s="2" customFormat="1" ht="16.5" customHeight="1">
      <c r="A963" s="37"/>
      <c r="B963" s="38"/>
      <c r="C963" s="184" t="s">
        <v>2648</v>
      </c>
      <c r="D963" s="184" t="s">
        <v>124</v>
      </c>
      <c r="E963" s="185" t="s">
        <v>2649</v>
      </c>
      <c r="F963" s="186" t="s">
        <v>2650</v>
      </c>
      <c r="G963" s="187" t="s">
        <v>134</v>
      </c>
      <c r="H963" s="188">
        <v>1</v>
      </c>
      <c r="I963" s="189"/>
      <c r="J963" s="190">
        <f>ROUND(I963*H963,2)</f>
        <v>0</v>
      </c>
      <c r="K963" s="186" t="s">
        <v>128</v>
      </c>
      <c r="L963" s="43"/>
      <c r="M963" s="191" t="s">
        <v>19</v>
      </c>
      <c r="N963" s="192" t="s">
        <v>42</v>
      </c>
      <c r="O963" s="83"/>
      <c r="P963" s="193">
        <f>O963*H963</f>
        <v>0</v>
      </c>
      <c r="Q963" s="193">
        <v>0</v>
      </c>
      <c r="R963" s="193">
        <f>Q963*H963</f>
        <v>0</v>
      </c>
      <c r="S963" s="193">
        <v>0</v>
      </c>
      <c r="T963" s="194">
        <f>S963*H963</f>
        <v>0</v>
      </c>
      <c r="U963" s="37"/>
      <c r="V963" s="37"/>
      <c r="W963" s="37"/>
      <c r="X963" s="37"/>
      <c r="Y963" s="37"/>
      <c r="Z963" s="37"/>
      <c r="AA963" s="37"/>
      <c r="AB963" s="37"/>
      <c r="AC963" s="37"/>
      <c r="AD963" s="37"/>
      <c r="AE963" s="37"/>
      <c r="AR963" s="195" t="s">
        <v>129</v>
      </c>
      <c r="AT963" s="195" t="s">
        <v>124</v>
      </c>
      <c r="AU963" s="195" t="s">
        <v>71</v>
      </c>
      <c r="AY963" s="16" t="s">
        <v>130</v>
      </c>
      <c r="BE963" s="196">
        <f>IF(N963="základní",J963,0)</f>
        <v>0</v>
      </c>
      <c r="BF963" s="196">
        <f>IF(N963="snížená",J963,0)</f>
        <v>0</v>
      </c>
      <c r="BG963" s="196">
        <f>IF(N963="zákl. přenesená",J963,0)</f>
        <v>0</v>
      </c>
      <c r="BH963" s="196">
        <f>IF(N963="sníž. přenesená",J963,0)</f>
        <v>0</v>
      </c>
      <c r="BI963" s="196">
        <f>IF(N963="nulová",J963,0)</f>
        <v>0</v>
      </c>
      <c r="BJ963" s="16" t="s">
        <v>14</v>
      </c>
      <c r="BK963" s="196">
        <f>ROUND(I963*H963,2)</f>
        <v>0</v>
      </c>
      <c r="BL963" s="16" t="s">
        <v>129</v>
      </c>
      <c r="BM963" s="195" t="s">
        <v>2651</v>
      </c>
    </row>
    <row r="964" s="2" customFormat="1" ht="16.5" customHeight="1">
      <c r="A964" s="37"/>
      <c r="B964" s="38"/>
      <c r="C964" s="184" t="s">
        <v>2652</v>
      </c>
      <c r="D964" s="184" t="s">
        <v>124</v>
      </c>
      <c r="E964" s="185" t="s">
        <v>2653</v>
      </c>
      <c r="F964" s="186" t="s">
        <v>2654</v>
      </c>
      <c r="G964" s="187" t="s">
        <v>134</v>
      </c>
      <c r="H964" s="188">
        <v>1</v>
      </c>
      <c r="I964" s="189"/>
      <c r="J964" s="190">
        <f>ROUND(I964*H964,2)</f>
        <v>0</v>
      </c>
      <c r="K964" s="186" t="s">
        <v>128</v>
      </c>
      <c r="L964" s="43"/>
      <c r="M964" s="191" t="s">
        <v>19</v>
      </c>
      <c r="N964" s="192" t="s">
        <v>42</v>
      </c>
      <c r="O964" s="83"/>
      <c r="P964" s="193">
        <f>O964*H964</f>
        <v>0</v>
      </c>
      <c r="Q964" s="193">
        <v>0</v>
      </c>
      <c r="R964" s="193">
        <f>Q964*H964</f>
        <v>0</v>
      </c>
      <c r="S964" s="193">
        <v>0</v>
      </c>
      <c r="T964" s="194">
        <f>S964*H964</f>
        <v>0</v>
      </c>
      <c r="U964" s="37"/>
      <c r="V964" s="37"/>
      <c r="W964" s="37"/>
      <c r="X964" s="37"/>
      <c r="Y964" s="37"/>
      <c r="Z964" s="37"/>
      <c r="AA964" s="37"/>
      <c r="AB964" s="37"/>
      <c r="AC964" s="37"/>
      <c r="AD964" s="37"/>
      <c r="AE964" s="37"/>
      <c r="AR964" s="195" t="s">
        <v>129</v>
      </c>
      <c r="AT964" s="195" t="s">
        <v>124</v>
      </c>
      <c r="AU964" s="195" t="s">
        <v>71</v>
      </c>
      <c r="AY964" s="16" t="s">
        <v>130</v>
      </c>
      <c r="BE964" s="196">
        <f>IF(N964="základní",J964,0)</f>
        <v>0</v>
      </c>
      <c r="BF964" s="196">
        <f>IF(N964="snížená",J964,0)</f>
        <v>0</v>
      </c>
      <c r="BG964" s="196">
        <f>IF(N964="zákl. přenesená",J964,0)</f>
        <v>0</v>
      </c>
      <c r="BH964" s="196">
        <f>IF(N964="sníž. přenesená",J964,0)</f>
        <v>0</v>
      </c>
      <c r="BI964" s="196">
        <f>IF(N964="nulová",J964,0)</f>
        <v>0</v>
      </c>
      <c r="BJ964" s="16" t="s">
        <v>14</v>
      </c>
      <c r="BK964" s="196">
        <f>ROUND(I964*H964,2)</f>
        <v>0</v>
      </c>
      <c r="BL964" s="16" t="s">
        <v>129</v>
      </c>
      <c r="BM964" s="195" t="s">
        <v>2655</v>
      </c>
    </row>
    <row r="965" s="2" customFormat="1" ht="16.5" customHeight="1">
      <c r="A965" s="37"/>
      <c r="B965" s="38"/>
      <c r="C965" s="184" t="s">
        <v>2656</v>
      </c>
      <c r="D965" s="184" t="s">
        <v>124</v>
      </c>
      <c r="E965" s="185" t="s">
        <v>2657</v>
      </c>
      <c r="F965" s="186" t="s">
        <v>2658</v>
      </c>
      <c r="G965" s="187" t="s">
        <v>2659</v>
      </c>
      <c r="H965" s="188">
        <v>1</v>
      </c>
      <c r="I965" s="189"/>
      <c r="J965" s="190">
        <f>ROUND(I965*H965,2)</f>
        <v>0</v>
      </c>
      <c r="K965" s="186" t="s">
        <v>19</v>
      </c>
      <c r="L965" s="43"/>
      <c r="M965" s="191" t="s">
        <v>19</v>
      </c>
      <c r="N965" s="192" t="s">
        <v>42</v>
      </c>
      <c r="O965" s="83"/>
      <c r="P965" s="193">
        <f>O965*H965</f>
        <v>0</v>
      </c>
      <c r="Q965" s="193">
        <v>0</v>
      </c>
      <c r="R965" s="193">
        <f>Q965*H965</f>
        <v>0</v>
      </c>
      <c r="S965" s="193">
        <v>0</v>
      </c>
      <c r="T965" s="194">
        <f>S965*H965</f>
        <v>0</v>
      </c>
      <c r="U965" s="37"/>
      <c r="V965" s="37"/>
      <c r="W965" s="37"/>
      <c r="X965" s="37"/>
      <c r="Y965" s="37"/>
      <c r="Z965" s="37"/>
      <c r="AA965" s="37"/>
      <c r="AB965" s="37"/>
      <c r="AC965" s="37"/>
      <c r="AD965" s="37"/>
      <c r="AE965" s="37"/>
      <c r="AR965" s="195" t="s">
        <v>129</v>
      </c>
      <c r="AT965" s="195" t="s">
        <v>124</v>
      </c>
      <c r="AU965" s="195" t="s">
        <v>71</v>
      </c>
      <c r="AY965" s="16" t="s">
        <v>130</v>
      </c>
      <c r="BE965" s="196">
        <f>IF(N965="základní",J965,0)</f>
        <v>0</v>
      </c>
      <c r="BF965" s="196">
        <f>IF(N965="snížená",J965,0)</f>
        <v>0</v>
      </c>
      <c r="BG965" s="196">
        <f>IF(N965="zákl. přenesená",J965,0)</f>
        <v>0</v>
      </c>
      <c r="BH965" s="196">
        <f>IF(N965="sníž. přenesená",J965,0)</f>
        <v>0</v>
      </c>
      <c r="BI965" s="196">
        <f>IF(N965="nulová",J965,0)</f>
        <v>0</v>
      </c>
      <c r="BJ965" s="16" t="s">
        <v>14</v>
      </c>
      <c r="BK965" s="196">
        <f>ROUND(I965*H965,2)</f>
        <v>0</v>
      </c>
      <c r="BL965" s="16" t="s">
        <v>129</v>
      </c>
      <c r="BM965" s="195" t="s">
        <v>2660</v>
      </c>
    </row>
    <row r="966" s="2" customFormat="1" ht="16.5" customHeight="1">
      <c r="A966" s="37"/>
      <c r="B966" s="38"/>
      <c r="C966" s="184" t="s">
        <v>2661</v>
      </c>
      <c r="D966" s="184" t="s">
        <v>124</v>
      </c>
      <c r="E966" s="185" t="s">
        <v>2662</v>
      </c>
      <c r="F966" s="186" t="s">
        <v>2663</v>
      </c>
      <c r="G966" s="187" t="s">
        <v>2659</v>
      </c>
      <c r="H966" s="188">
        <v>1</v>
      </c>
      <c r="I966" s="189"/>
      <c r="J966" s="190">
        <f>ROUND(I966*H966,2)</f>
        <v>0</v>
      </c>
      <c r="K966" s="186" t="s">
        <v>19</v>
      </c>
      <c r="L966" s="43"/>
      <c r="M966" s="202" t="s">
        <v>19</v>
      </c>
      <c r="N966" s="203" t="s">
        <v>42</v>
      </c>
      <c r="O966" s="204"/>
      <c r="P966" s="205">
        <f>O966*H966</f>
        <v>0</v>
      </c>
      <c r="Q966" s="205">
        <v>0</v>
      </c>
      <c r="R966" s="205">
        <f>Q966*H966</f>
        <v>0</v>
      </c>
      <c r="S966" s="205">
        <v>0</v>
      </c>
      <c r="T966" s="206">
        <f>S966*H966</f>
        <v>0</v>
      </c>
      <c r="U966" s="37"/>
      <c r="V966" s="37"/>
      <c r="W966" s="37"/>
      <c r="X966" s="37"/>
      <c r="Y966" s="37"/>
      <c r="Z966" s="37"/>
      <c r="AA966" s="37"/>
      <c r="AB966" s="37"/>
      <c r="AC966" s="37"/>
      <c r="AD966" s="37"/>
      <c r="AE966" s="37"/>
      <c r="AR966" s="195" t="s">
        <v>129</v>
      </c>
      <c r="AT966" s="195" t="s">
        <v>124</v>
      </c>
      <c r="AU966" s="195" t="s">
        <v>71</v>
      </c>
      <c r="AY966" s="16" t="s">
        <v>130</v>
      </c>
      <c r="BE966" s="196">
        <f>IF(N966="základní",J966,0)</f>
        <v>0</v>
      </c>
      <c r="BF966" s="196">
        <f>IF(N966="snížená",J966,0)</f>
        <v>0</v>
      </c>
      <c r="BG966" s="196">
        <f>IF(N966="zákl. přenesená",J966,0)</f>
        <v>0</v>
      </c>
      <c r="BH966" s="196">
        <f>IF(N966="sníž. přenesená",J966,0)</f>
        <v>0</v>
      </c>
      <c r="BI966" s="196">
        <f>IF(N966="nulová",J966,0)</f>
        <v>0</v>
      </c>
      <c r="BJ966" s="16" t="s">
        <v>14</v>
      </c>
      <c r="BK966" s="196">
        <f>ROUND(I966*H966,2)</f>
        <v>0</v>
      </c>
      <c r="BL966" s="16" t="s">
        <v>129</v>
      </c>
      <c r="BM966" s="195" t="s">
        <v>2664</v>
      </c>
    </row>
    <row r="967" s="2" customFormat="1" ht="6.96" customHeight="1">
      <c r="A967" s="37"/>
      <c r="B967" s="58"/>
      <c r="C967" s="59"/>
      <c r="D967" s="59"/>
      <c r="E967" s="59"/>
      <c r="F967" s="59"/>
      <c r="G967" s="59"/>
      <c r="H967" s="59"/>
      <c r="I967" s="59"/>
      <c r="J967" s="59"/>
      <c r="K967" s="59"/>
      <c r="L967" s="43"/>
      <c r="M967" s="37"/>
      <c r="O967" s="37"/>
      <c r="P967" s="37"/>
      <c r="Q967" s="37"/>
      <c r="R967" s="37"/>
      <c r="S967" s="37"/>
      <c r="T967" s="37"/>
      <c r="U967" s="37"/>
      <c r="V967" s="37"/>
      <c r="W967" s="37"/>
      <c r="X967" s="37"/>
      <c r="Y967" s="37"/>
      <c r="Z967" s="37"/>
      <c r="AA967" s="37"/>
      <c r="AB967" s="37"/>
      <c r="AC967" s="37"/>
      <c r="AD967" s="37"/>
      <c r="AE967" s="37"/>
    </row>
  </sheetData>
  <sheetProtection sheet="1" autoFilter="0" formatColumns="0" formatRows="0" objects="1" scenarios="1" spinCount="100000" saltValue="e5wn8SNVCq9Jvl9DxNpmP0jDBseZNQP/d+hquAuWuEB0XStcb9l095U79N8kmTOcg3zN3O8HmPtebEM3SEXCkw==" hashValue="y/wEmpfQUfVFkCRxYFMsgL2Es02Zt91zAlF2XkeHNhtGmi5yRzIw3TNhwwuOQYqe40gjep5J0sOnVeeTzGJmQA==" algorithmName="SHA-512" password="CC35"/>
  <autoFilter ref="C84:K96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79</v>
      </c>
    </row>
    <row r="4" s="1" customFormat="1" ht="24.96" customHeight="1">
      <c r="B4" s="19"/>
      <c r="D4" s="139" t="s">
        <v>102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2024 - 2025 - OBLAST č.1</v>
      </c>
      <c r="F7" s="141"/>
      <c r="G7" s="141"/>
      <c r="H7" s="141"/>
      <c r="L7" s="19"/>
    </row>
    <row r="8" s="1" customFormat="1" ht="12" customHeight="1">
      <c r="B8" s="19"/>
      <c r="D8" s="141" t="s">
        <v>103</v>
      </c>
      <c r="L8" s="19"/>
    </row>
    <row r="9" s="2" customFormat="1" ht="16.5" customHeight="1">
      <c r="A9" s="37"/>
      <c r="B9" s="43"/>
      <c r="C9" s="37"/>
      <c r="D9" s="37"/>
      <c r="E9" s="142" t="s">
        <v>104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2665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1. 8. 2023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zakázky'!AN10="","",'Rekapitulace zakázky'!AN10)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zakázky'!E11="","",'Rekapitulace zakázky'!E11)</f>
        <v>OŘ Ústí nad Labem</v>
      </c>
      <c r="F17" s="37"/>
      <c r="G17" s="37"/>
      <c r="H17" s="37"/>
      <c r="I17" s="141" t="s">
        <v>28</v>
      </c>
      <c r="J17" s="132" t="str">
        <f>IF('Rekapitulace zakázky'!AN11="","",'Rekapitulace zakázky'!AN11)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28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28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33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34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ROUND((SUM(BE85:BE200)),  2)</f>
        <v>0</v>
      </c>
      <c r="G35" s="37"/>
      <c r="H35" s="37"/>
      <c r="I35" s="156">
        <v>0.20999999999999999</v>
      </c>
      <c r="J35" s="155">
        <f>ROUND(((SUM(BE85:BE200))*I35),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ROUND((SUM(BF85:BF200)),  2)</f>
        <v>0</v>
      </c>
      <c r="G36" s="37"/>
      <c r="H36" s="37"/>
      <c r="I36" s="156">
        <v>0.14999999999999999</v>
      </c>
      <c r="J36" s="155">
        <f>ROUND(((SUM(BF85:BF200))*I36),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ROUND((SUM(BG85:BG200)),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ROUND((SUM(BH85:BH200)),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ROUND((SUM(BI85:BI200)),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2024 - 2025 - OBLAST č.1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104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02 - Materiál (Sborník ÚOŽI 2023)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1. 8. 2023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OŘ Ústí nad Labem</v>
      </c>
      <c r="G58" s="39"/>
      <c r="H58" s="39"/>
      <c r="I58" s="31" t="s">
        <v>31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33</v>
      </c>
      <c r="J59" s="35" t="str">
        <f>E26</f>
        <v>Tomáš Šrédl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108</v>
      </c>
      <c r="D61" s="170"/>
      <c r="E61" s="170"/>
      <c r="F61" s="170"/>
      <c r="G61" s="170"/>
      <c r="H61" s="170"/>
      <c r="I61" s="170"/>
      <c r="J61" s="171" t="s">
        <v>109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110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111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Údržba, opravy a odstraňování závad u ST OŘ UNL 2024 - 2025 - OBLAST č.1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103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104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02 - Materiál (Sborník ÚOŽI 2023)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 xml:space="preserve"> </v>
      </c>
      <c r="G79" s="39"/>
      <c r="H79" s="39"/>
      <c r="I79" s="31" t="s">
        <v>23</v>
      </c>
      <c r="J79" s="71" t="str">
        <f>IF(J14="","",J14)</f>
        <v>1. 8. 2023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>OŘ Ústí nad Labem</v>
      </c>
      <c r="G81" s="39"/>
      <c r="H81" s="39"/>
      <c r="I81" s="31" t="s">
        <v>31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33</v>
      </c>
      <c r="J82" s="35" t="str">
        <f>E26</f>
        <v>Tomáš Šrédl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112</v>
      </c>
      <c r="D84" s="176" t="s">
        <v>56</v>
      </c>
      <c r="E84" s="176" t="s">
        <v>52</v>
      </c>
      <c r="F84" s="176" t="s">
        <v>53</v>
      </c>
      <c r="G84" s="176" t="s">
        <v>113</v>
      </c>
      <c r="H84" s="176" t="s">
        <v>114</v>
      </c>
      <c r="I84" s="176" t="s">
        <v>115</v>
      </c>
      <c r="J84" s="176" t="s">
        <v>109</v>
      </c>
      <c r="K84" s="177" t="s">
        <v>116</v>
      </c>
      <c r="L84" s="178"/>
      <c r="M84" s="91" t="s">
        <v>19</v>
      </c>
      <c r="N84" s="92" t="s">
        <v>41</v>
      </c>
      <c r="O84" s="92" t="s">
        <v>117</v>
      </c>
      <c r="P84" s="92" t="s">
        <v>118</v>
      </c>
      <c r="Q84" s="92" t="s">
        <v>119</v>
      </c>
      <c r="R84" s="92" t="s">
        <v>120</v>
      </c>
      <c r="S84" s="92" t="s">
        <v>121</v>
      </c>
      <c r="T84" s="93" t="s">
        <v>122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123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SUM(P86:P200)</f>
        <v>0</v>
      </c>
      <c r="Q85" s="95"/>
      <c r="R85" s="181">
        <f>SUM(R86:R200)</f>
        <v>1488.0782899999999</v>
      </c>
      <c r="S85" s="95"/>
      <c r="T85" s="182">
        <f>SUM(T86:T200)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110</v>
      </c>
      <c r="BK85" s="183">
        <f>SUM(BK86:BK200)</f>
        <v>0</v>
      </c>
    </row>
    <row r="86" s="2" customFormat="1" ht="16.5" customHeight="1">
      <c r="A86" s="37"/>
      <c r="B86" s="38"/>
      <c r="C86" s="207" t="s">
        <v>14</v>
      </c>
      <c r="D86" s="207" t="s">
        <v>2666</v>
      </c>
      <c r="E86" s="208" t="s">
        <v>2667</v>
      </c>
      <c r="F86" s="209" t="s">
        <v>2668</v>
      </c>
      <c r="G86" s="210" t="s">
        <v>1540</v>
      </c>
      <c r="H86" s="211">
        <v>300</v>
      </c>
      <c r="I86" s="212"/>
      <c r="J86" s="213">
        <f>ROUND(I86*H86,2)</f>
        <v>0</v>
      </c>
      <c r="K86" s="209" t="s">
        <v>128</v>
      </c>
      <c r="L86" s="214"/>
      <c r="M86" s="215" t="s">
        <v>19</v>
      </c>
      <c r="N86" s="216" t="s">
        <v>42</v>
      </c>
      <c r="O86" s="83"/>
      <c r="P86" s="193">
        <f>O86*H86</f>
        <v>0</v>
      </c>
      <c r="Q86" s="193">
        <v>1</v>
      </c>
      <c r="R86" s="193">
        <f>Q86*H86</f>
        <v>300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155</v>
      </c>
      <c r="AT86" s="195" t="s">
        <v>2666</v>
      </c>
      <c r="AU86" s="195" t="s">
        <v>71</v>
      </c>
      <c r="AY86" s="16" t="s">
        <v>130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14</v>
      </c>
      <c r="BK86" s="196">
        <f>ROUND(I86*H86,2)</f>
        <v>0</v>
      </c>
      <c r="BL86" s="16" t="s">
        <v>129</v>
      </c>
      <c r="BM86" s="195" t="s">
        <v>2669</v>
      </c>
    </row>
    <row r="87" s="2" customFormat="1" ht="16.5" customHeight="1">
      <c r="A87" s="37"/>
      <c r="B87" s="38"/>
      <c r="C87" s="207" t="s">
        <v>79</v>
      </c>
      <c r="D87" s="207" t="s">
        <v>2666</v>
      </c>
      <c r="E87" s="208" t="s">
        <v>2670</v>
      </c>
      <c r="F87" s="209" t="s">
        <v>2671</v>
      </c>
      <c r="G87" s="210" t="s">
        <v>1540</v>
      </c>
      <c r="H87" s="211">
        <v>500</v>
      </c>
      <c r="I87" s="212"/>
      <c r="J87" s="213">
        <f>ROUND(I87*H87,2)</f>
        <v>0</v>
      </c>
      <c r="K87" s="209" t="s">
        <v>128</v>
      </c>
      <c r="L87" s="214"/>
      <c r="M87" s="215" t="s">
        <v>19</v>
      </c>
      <c r="N87" s="216" t="s">
        <v>42</v>
      </c>
      <c r="O87" s="83"/>
      <c r="P87" s="193">
        <f>O87*H87</f>
        <v>0</v>
      </c>
      <c r="Q87" s="193">
        <v>1</v>
      </c>
      <c r="R87" s="193">
        <f>Q87*H87</f>
        <v>500</v>
      </c>
      <c r="S87" s="193">
        <v>0</v>
      </c>
      <c r="T87" s="194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5" t="s">
        <v>155</v>
      </c>
      <c r="AT87" s="195" t="s">
        <v>2666</v>
      </c>
      <c r="AU87" s="195" t="s">
        <v>71</v>
      </c>
      <c r="AY87" s="16" t="s">
        <v>130</v>
      </c>
      <c r="BE87" s="196">
        <f>IF(N87="základní",J87,0)</f>
        <v>0</v>
      </c>
      <c r="BF87" s="196">
        <f>IF(N87="snížená",J87,0)</f>
        <v>0</v>
      </c>
      <c r="BG87" s="196">
        <f>IF(N87="zákl. přenesená",J87,0)</f>
        <v>0</v>
      </c>
      <c r="BH87" s="196">
        <f>IF(N87="sníž. přenesená",J87,0)</f>
        <v>0</v>
      </c>
      <c r="BI87" s="196">
        <f>IF(N87="nulová",J87,0)</f>
        <v>0</v>
      </c>
      <c r="BJ87" s="16" t="s">
        <v>14</v>
      </c>
      <c r="BK87" s="196">
        <f>ROUND(I87*H87,2)</f>
        <v>0</v>
      </c>
      <c r="BL87" s="16" t="s">
        <v>129</v>
      </c>
      <c r="BM87" s="195" t="s">
        <v>2672</v>
      </c>
    </row>
    <row r="88" s="2" customFormat="1" ht="16.5" customHeight="1">
      <c r="A88" s="37"/>
      <c r="B88" s="38"/>
      <c r="C88" s="207" t="s">
        <v>136</v>
      </c>
      <c r="D88" s="207" t="s">
        <v>2666</v>
      </c>
      <c r="E88" s="208" t="s">
        <v>2673</v>
      </c>
      <c r="F88" s="209" t="s">
        <v>2674</v>
      </c>
      <c r="G88" s="210" t="s">
        <v>1540</v>
      </c>
      <c r="H88" s="211">
        <v>150</v>
      </c>
      <c r="I88" s="212"/>
      <c r="J88" s="213">
        <f>ROUND(I88*H88,2)</f>
        <v>0</v>
      </c>
      <c r="K88" s="209" t="s">
        <v>128</v>
      </c>
      <c r="L88" s="214"/>
      <c r="M88" s="215" t="s">
        <v>19</v>
      </c>
      <c r="N88" s="216" t="s">
        <v>42</v>
      </c>
      <c r="O88" s="83"/>
      <c r="P88" s="193">
        <f>O88*H88</f>
        <v>0</v>
      </c>
      <c r="Q88" s="193">
        <v>1</v>
      </c>
      <c r="R88" s="193">
        <f>Q88*H88</f>
        <v>150</v>
      </c>
      <c r="S88" s="193">
        <v>0</v>
      </c>
      <c r="T88" s="19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5" t="s">
        <v>155</v>
      </c>
      <c r="AT88" s="195" t="s">
        <v>2666</v>
      </c>
      <c r="AU88" s="195" t="s">
        <v>71</v>
      </c>
      <c r="AY88" s="16" t="s">
        <v>130</v>
      </c>
      <c r="BE88" s="196">
        <f>IF(N88="základní",J88,0)</f>
        <v>0</v>
      </c>
      <c r="BF88" s="196">
        <f>IF(N88="snížená",J88,0)</f>
        <v>0</v>
      </c>
      <c r="BG88" s="196">
        <f>IF(N88="zákl. přenesená",J88,0)</f>
        <v>0</v>
      </c>
      <c r="BH88" s="196">
        <f>IF(N88="sníž. přenesená",J88,0)</f>
        <v>0</v>
      </c>
      <c r="BI88" s="196">
        <f>IF(N88="nulová",J88,0)</f>
        <v>0</v>
      </c>
      <c r="BJ88" s="16" t="s">
        <v>14</v>
      </c>
      <c r="BK88" s="196">
        <f>ROUND(I88*H88,2)</f>
        <v>0</v>
      </c>
      <c r="BL88" s="16" t="s">
        <v>129</v>
      </c>
      <c r="BM88" s="195" t="s">
        <v>2675</v>
      </c>
    </row>
    <row r="89" s="2" customFormat="1" ht="16.5" customHeight="1">
      <c r="A89" s="37"/>
      <c r="B89" s="38"/>
      <c r="C89" s="207" t="s">
        <v>129</v>
      </c>
      <c r="D89" s="207" t="s">
        <v>2666</v>
      </c>
      <c r="E89" s="208" t="s">
        <v>2676</v>
      </c>
      <c r="F89" s="209" t="s">
        <v>2677</v>
      </c>
      <c r="G89" s="210" t="s">
        <v>1540</v>
      </c>
      <c r="H89" s="211">
        <v>150</v>
      </c>
      <c r="I89" s="212"/>
      <c r="J89" s="213">
        <f>ROUND(I89*H89,2)</f>
        <v>0</v>
      </c>
      <c r="K89" s="209" t="s">
        <v>128</v>
      </c>
      <c r="L89" s="214"/>
      <c r="M89" s="215" t="s">
        <v>19</v>
      </c>
      <c r="N89" s="216" t="s">
        <v>42</v>
      </c>
      <c r="O89" s="83"/>
      <c r="P89" s="193">
        <f>O89*H89</f>
        <v>0</v>
      </c>
      <c r="Q89" s="193">
        <v>1</v>
      </c>
      <c r="R89" s="193">
        <f>Q89*H89</f>
        <v>150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155</v>
      </c>
      <c r="AT89" s="195" t="s">
        <v>2666</v>
      </c>
      <c r="AU89" s="195" t="s">
        <v>71</v>
      </c>
      <c r="AY89" s="16" t="s">
        <v>130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14</v>
      </c>
      <c r="BK89" s="196">
        <f>ROUND(I89*H89,2)</f>
        <v>0</v>
      </c>
      <c r="BL89" s="16" t="s">
        <v>129</v>
      </c>
      <c r="BM89" s="195" t="s">
        <v>2678</v>
      </c>
    </row>
    <row r="90" s="2" customFormat="1" ht="16.5" customHeight="1">
      <c r="A90" s="37"/>
      <c r="B90" s="38"/>
      <c r="C90" s="207" t="s">
        <v>143</v>
      </c>
      <c r="D90" s="207" t="s">
        <v>2666</v>
      </c>
      <c r="E90" s="208" t="s">
        <v>2679</v>
      </c>
      <c r="F90" s="209" t="s">
        <v>2680</v>
      </c>
      <c r="G90" s="210" t="s">
        <v>1540</v>
      </c>
      <c r="H90" s="211">
        <v>150</v>
      </c>
      <c r="I90" s="212"/>
      <c r="J90" s="213">
        <f>ROUND(I90*H90,2)</f>
        <v>0</v>
      </c>
      <c r="K90" s="209" t="s">
        <v>128</v>
      </c>
      <c r="L90" s="214"/>
      <c r="M90" s="215" t="s">
        <v>19</v>
      </c>
      <c r="N90" s="216" t="s">
        <v>42</v>
      </c>
      <c r="O90" s="83"/>
      <c r="P90" s="193">
        <f>O90*H90</f>
        <v>0</v>
      </c>
      <c r="Q90" s="193">
        <v>1</v>
      </c>
      <c r="R90" s="193">
        <f>Q90*H90</f>
        <v>150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155</v>
      </c>
      <c r="AT90" s="195" t="s">
        <v>2666</v>
      </c>
      <c r="AU90" s="195" t="s">
        <v>71</v>
      </c>
      <c r="AY90" s="16" t="s">
        <v>130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14</v>
      </c>
      <c r="BK90" s="196">
        <f>ROUND(I90*H90,2)</f>
        <v>0</v>
      </c>
      <c r="BL90" s="16" t="s">
        <v>129</v>
      </c>
      <c r="BM90" s="195" t="s">
        <v>2681</v>
      </c>
    </row>
    <row r="91" s="2" customFormat="1" ht="16.5" customHeight="1">
      <c r="A91" s="37"/>
      <c r="B91" s="38"/>
      <c r="C91" s="207" t="s">
        <v>147</v>
      </c>
      <c r="D91" s="207" t="s">
        <v>2666</v>
      </c>
      <c r="E91" s="208" t="s">
        <v>2682</v>
      </c>
      <c r="F91" s="209" t="s">
        <v>2683</v>
      </c>
      <c r="G91" s="210" t="s">
        <v>134</v>
      </c>
      <c r="H91" s="211">
        <v>100</v>
      </c>
      <c r="I91" s="212"/>
      <c r="J91" s="213">
        <f>ROUND(I91*H91,2)</f>
        <v>0</v>
      </c>
      <c r="K91" s="209" t="s">
        <v>128</v>
      </c>
      <c r="L91" s="214"/>
      <c r="M91" s="215" t="s">
        <v>19</v>
      </c>
      <c r="N91" s="216" t="s">
        <v>42</v>
      </c>
      <c r="O91" s="83"/>
      <c r="P91" s="193">
        <f>O91*H91</f>
        <v>0</v>
      </c>
      <c r="Q91" s="193">
        <v>0.10299999999999999</v>
      </c>
      <c r="R91" s="193">
        <f>Q91*H91</f>
        <v>10.299999999999999</v>
      </c>
      <c r="S91" s="193">
        <v>0</v>
      </c>
      <c r="T91" s="19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5" t="s">
        <v>155</v>
      </c>
      <c r="AT91" s="195" t="s">
        <v>2666</v>
      </c>
      <c r="AU91" s="195" t="s">
        <v>71</v>
      </c>
      <c r="AY91" s="16" t="s">
        <v>130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16" t="s">
        <v>14</v>
      </c>
      <c r="BK91" s="196">
        <f>ROUND(I91*H91,2)</f>
        <v>0</v>
      </c>
      <c r="BL91" s="16" t="s">
        <v>129</v>
      </c>
      <c r="BM91" s="195" t="s">
        <v>2684</v>
      </c>
    </row>
    <row r="92" s="2" customFormat="1" ht="16.5" customHeight="1">
      <c r="A92" s="37"/>
      <c r="B92" s="38"/>
      <c r="C92" s="207" t="s">
        <v>151</v>
      </c>
      <c r="D92" s="207" t="s">
        <v>2666</v>
      </c>
      <c r="E92" s="208" t="s">
        <v>2685</v>
      </c>
      <c r="F92" s="209" t="s">
        <v>2686</v>
      </c>
      <c r="G92" s="210" t="s">
        <v>134</v>
      </c>
      <c r="H92" s="211">
        <v>100</v>
      </c>
      <c r="I92" s="212"/>
      <c r="J92" s="213">
        <f>ROUND(I92*H92,2)</f>
        <v>0</v>
      </c>
      <c r="K92" s="209" t="s">
        <v>128</v>
      </c>
      <c r="L92" s="214"/>
      <c r="M92" s="215" t="s">
        <v>19</v>
      </c>
      <c r="N92" s="216" t="s">
        <v>42</v>
      </c>
      <c r="O92" s="83"/>
      <c r="P92" s="193">
        <f>O92*H92</f>
        <v>0</v>
      </c>
      <c r="Q92" s="193">
        <v>0.104</v>
      </c>
      <c r="R92" s="193">
        <f>Q92*H92</f>
        <v>10.4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155</v>
      </c>
      <c r="AT92" s="195" t="s">
        <v>2666</v>
      </c>
      <c r="AU92" s="195" t="s">
        <v>71</v>
      </c>
      <c r="AY92" s="16" t="s">
        <v>130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14</v>
      </c>
      <c r="BK92" s="196">
        <f>ROUND(I92*H92,2)</f>
        <v>0</v>
      </c>
      <c r="BL92" s="16" t="s">
        <v>129</v>
      </c>
      <c r="BM92" s="195" t="s">
        <v>2687</v>
      </c>
    </row>
    <row r="93" s="2" customFormat="1" ht="16.5" customHeight="1">
      <c r="A93" s="37"/>
      <c r="B93" s="38"/>
      <c r="C93" s="207" t="s">
        <v>155</v>
      </c>
      <c r="D93" s="207" t="s">
        <v>2666</v>
      </c>
      <c r="E93" s="208" t="s">
        <v>2688</v>
      </c>
      <c r="F93" s="209" t="s">
        <v>2689</v>
      </c>
      <c r="G93" s="210" t="s">
        <v>134</v>
      </c>
      <c r="H93" s="211">
        <v>100</v>
      </c>
      <c r="I93" s="212"/>
      <c r="J93" s="213">
        <f>ROUND(I93*H93,2)</f>
        <v>0</v>
      </c>
      <c r="K93" s="209" t="s">
        <v>128</v>
      </c>
      <c r="L93" s="214"/>
      <c r="M93" s="215" t="s">
        <v>19</v>
      </c>
      <c r="N93" s="216" t="s">
        <v>42</v>
      </c>
      <c r="O93" s="83"/>
      <c r="P93" s="193">
        <f>O93*H93</f>
        <v>0</v>
      </c>
      <c r="Q93" s="193">
        <v>0.28306999999999999</v>
      </c>
      <c r="R93" s="193">
        <f>Q93*H93</f>
        <v>28.306999999999999</v>
      </c>
      <c r="S93" s="193">
        <v>0</v>
      </c>
      <c r="T93" s="19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5" t="s">
        <v>155</v>
      </c>
      <c r="AT93" s="195" t="s">
        <v>2666</v>
      </c>
      <c r="AU93" s="195" t="s">
        <v>71</v>
      </c>
      <c r="AY93" s="16" t="s">
        <v>130</v>
      </c>
      <c r="BE93" s="196">
        <f>IF(N93="základní",J93,0)</f>
        <v>0</v>
      </c>
      <c r="BF93" s="196">
        <f>IF(N93="snížená",J93,0)</f>
        <v>0</v>
      </c>
      <c r="BG93" s="196">
        <f>IF(N93="zákl. přenesená",J93,0)</f>
        <v>0</v>
      </c>
      <c r="BH93" s="196">
        <f>IF(N93="sníž. přenesená",J93,0)</f>
        <v>0</v>
      </c>
      <c r="BI93" s="196">
        <f>IF(N93="nulová",J93,0)</f>
        <v>0</v>
      </c>
      <c r="BJ93" s="16" t="s">
        <v>14</v>
      </c>
      <c r="BK93" s="196">
        <f>ROUND(I93*H93,2)</f>
        <v>0</v>
      </c>
      <c r="BL93" s="16" t="s">
        <v>129</v>
      </c>
      <c r="BM93" s="195" t="s">
        <v>2690</v>
      </c>
    </row>
    <row r="94" s="2" customFormat="1" ht="16.5" customHeight="1">
      <c r="A94" s="37"/>
      <c r="B94" s="38"/>
      <c r="C94" s="207" t="s">
        <v>161</v>
      </c>
      <c r="D94" s="207" t="s">
        <v>2666</v>
      </c>
      <c r="E94" s="208" t="s">
        <v>2691</v>
      </c>
      <c r="F94" s="209" t="s">
        <v>2692</v>
      </c>
      <c r="G94" s="210" t="s">
        <v>134</v>
      </c>
      <c r="H94" s="211">
        <v>100</v>
      </c>
      <c r="I94" s="212"/>
      <c r="J94" s="213">
        <f>ROUND(I94*H94,2)</f>
        <v>0</v>
      </c>
      <c r="K94" s="209" t="s">
        <v>128</v>
      </c>
      <c r="L94" s="214"/>
      <c r="M94" s="215" t="s">
        <v>19</v>
      </c>
      <c r="N94" s="216" t="s">
        <v>42</v>
      </c>
      <c r="O94" s="83"/>
      <c r="P94" s="193">
        <f>O94*H94</f>
        <v>0</v>
      </c>
      <c r="Q94" s="193">
        <v>0.28306999999999999</v>
      </c>
      <c r="R94" s="193">
        <f>Q94*H94</f>
        <v>28.306999999999999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155</v>
      </c>
      <c r="AT94" s="195" t="s">
        <v>2666</v>
      </c>
      <c r="AU94" s="195" t="s">
        <v>71</v>
      </c>
      <c r="AY94" s="16" t="s">
        <v>130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14</v>
      </c>
      <c r="BK94" s="196">
        <f>ROUND(I94*H94,2)</f>
        <v>0</v>
      </c>
      <c r="BL94" s="16" t="s">
        <v>129</v>
      </c>
      <c r="BM94" s="195" t="s">
        <v>2693</v>
      </c>
    </row>
    <row r="95" s="2" customFormat="1" ht="16.5" customHeight="1">
      <c r="A95" s="37"/>
      <c r="B95" s="38"/>
      <c r="C95" s="207" t="s">
        <v>165</v>
      </c>
      <c r="D95" s="207" t="s">
        <v>2666</v>
      </c>
      <c r="E95" s="208" t="s">
        <v>2694</v>
      </c>
      <c r="F95" s="209" t="s">
        <v>2695</v>
      </c>
      <c r="G95" s="210" t="s">
        <v>172</v>
      </c>
      <c r="H95" s="211">
        <v>40</v>
      </c>
      <c r="I95" s="212"/>
      <c r="J95" s="213">
        <f>ROUND(I95*H95,2)</f>
        <v>0</v>
      </c>
      <c r="K95" s="209" t="s">
        <v>128</v>
      </c>
      <c r="L95" s="214"/>
      <c r="M95" s="215" t="s">
        <v>19</v>
      </c>
      <c r="N95" s="216" t="s">
        <v>42</v>
      </c>
      <c r="O95" s="83"/>
      <c r="P95" s="193">
        <f>O95*H95</f>
        <v>0</v>
      </c>
      <c r="Q95" s="193">
        <v>0.95499999999999996</v>
      </c>
      <c r="R95" s="193">
        <f>Q95*H95</f>
        <v>38.199999999999996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155</v>
      </c>
      <c r="AT95" s="195" t="s">
        <v>2666</v>
      </c>
      <c r="AU95" s="195" t="s">
        <v>71</v>
      </c>
      <c r="AY95" s="16" t="s">
        <v>130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14</v>
      </c>
      <c r="BK95" s="196">
        <f>ROUND(I95*H95,2)</f>
        <v>0</v>
      </c>
      <c r="BL95" s="16" t="s">
        <v>129</v>
      </c>
      <c r="BM95" s="195" t="s">
        <v>2696</v>
      </c>
    </row>
    <row r="96" s="2" customFormat="1" ht="16.5" customHeight="1">
      <c r="A96" s="37"/>
      <c r="B96" s="38"/>
      <c r="C96" s="207" t="s">
        <v>169</v>
      </c>
      <c r="D96" s="207" t="s">
        <v>2666</v>
      </c>
      <c r="E96" s="208" t="s">
        <v>2697</v>
      </c>
      <c r="F96" s="209" t="s">
        <v>2698</v>
      </c>
      <c r="G96" s="210" t="s">
        <v>134</v>
      </c>
      <c r="H96" s="211">
        <v>6</v>
      </c>
      <c r="I96" s="212"/>
      <c r="J96" s="213">
        <f>ROUND(I96*H96,2)</f>
        <v>0</v>
      </c>
      <c r="K96" s="209" t="s">
        <v>128</v>
      </c>
      <c r="L96" s="214"/>
      <c r="M96" s="215" t="s">
        <v>19</v>
      </c>
      <c r="N96" s="216" t="s">
        <v>42</v>
      </c>
      <c r="O96" s="83"/>
      <c r="P96" s="193">
        <f>O96*H96</f>
        <v>0</v>
      </c>
      <c r="Q96" s="193">
        <v>0.087150000000000005</v>
      </c>
      <c r="R96" s="193">
        <f>Q96*H96</f>
        <v>0.52290000000000003</v>
      </c>
      <c r="S96" s="193">
        <v>0</v>
      </c>
      <c r="T96" s="19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5" t="s">
        <v>155</v>
      </c>
      <c r="AT96" s="195" t="s">
        <v>2666</v>
      </c>
      <c r="AU96" s="195" t="s">
        <v>71</v>
      </c>
      <c r="AY96" s="16" t="s">
        <v>130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16" t="s">
        <v>14</v>
      </c>
      <c r="BK96" s="196">
        <f>ROUND(I96*H96,2)</f>
        <v>0</v>
      </c>
      <c r="BL96" s="16" t="s">
        <v>129</v>
      </c>
      <c r="BM96" s="195" t="s">
        <v>2699</v>
      </c>
    </row>
    <row r="97" s="2" customFormat="1" ht="16.5" customHeight="1">
      <c r="A97" s="37"/>
      <c r="B97" s="38"/>
      <c r="C97" s="207" t="s">
        <v>174</v>
      </c>
      <c r="D97" s="207" t="s">
        <v>2666</v>
      </c>
      <c r="E97" s="208" t="s">
        <v>2700</v>
      </c>
      <c r="F97" s="209" t="s">
        <v>2701</v>
      </c>
      <c r="G97" s="210" t="s">
        <v>134</v>
      </c>
      <c r="H97" s="211">
        <v>6</v>
      </c>
      <c r="I97" s="212"/>
      <c r="J97" s="213">
        <f>ROUND(I97*H97,2)</f>
        <v>0</v>
      </c>
      <c r="K97" s="209" t="s">
        <v>128</v>
      </c>
      <c r="L97" s="214"/>
      <c r="M97" s="215" t="s">
        <v>19</v>
      </c>
      <c r="N97" s="216" t="s">
        <v>42</v>
      </c>
      <c r="O97" s="83"/>
      <c r="P97" s="193">
        <f>O97*H97</f>
        <v>0</v>
      </c>
      <c r="Q97" s="193">
        <v>0.091120000000000007</v>
      </c>
      <c r="R97" s="193">
        <f>Q97*H97</f>
        <v>0.54672000000000009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155</v>
      </c>
      <c r="AT97" s="195" t="s">
        <v>2666</v>
      </c>
      <c r="AU97" s="195" t="s">
        <v>71</v>
      </c>
      <c r="AY97" s="16" t="s">
        <v>130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14</v>
      </c>
      <c r="BK97" s="196">
        <f>ROUND(I97*H97,2)</f>
        <v>0</v>
      </c>
      <c r="BL97" s="16" t="s">
        <v>129</v>
      </c>
      <c r="BM97" s="195" t="s">
        <v>2702</v>
      </c>
    </row>
    <row r="98" s="2" customFormat="1" ht="16.5" customHeight="1">
      <c r="A98" s="37"/>
      <c r="B98" s="38"/>
      <c r="C98" s="207" t="s">
        <v>178</v>
      </c>
      <c r="D98" s="207" t="s">
        <v>2666</v>
      </c>
      <c r="E98" s="208" t="s">
        <v>2703</v>
      </c>
      <c r="F98" s="209" t="s">
        <v>2704</v>
      </c>
      <c r="G98" s="210" t="s">
        <v>134</v>
      </c>
      <c r="H98" s="211">
        <v>6</v>
      </c>
      <c r="I98" s="212"/>
      <c r="J98" s="213">
        <f>ROUND(I98*H98,2)</f>
        <v>0</v>
      </c>
      <c r="K98" s="209" t="s">
        <v>128</v>
      </c>
      <c r="L98" s="214"/>
      <c r="M98" s="215" t="s">
        <v>19</v>
      </c>
      <c r="N98" s="216" t="s">
        <v>42</v>
      </c>
      <c r="O98" s="83"/>
      <c r="P98" s="193">
        <f>O98*H98</f>
        <v>0</v>
      </c>
      <c r="Q98" s="193">
        <v>0.095079999999999998</v>
      </c>
      <c r="R98" s="193">
        <f>Q98*H98</f>
        <v>0.57047999999999999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155</v>
      </c>
      <c r="AT98" s="195" t="s">
        <v>2666</v>
      </c>
      <c r="AU98" s="195" t="s">
        <v>71</v>
      </c>
      <c r="AY98" s="16" t="s">
        <v>130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14</v>
      </c>
      <c r="BK98" s="196">
        <f>ROUND(I98*H98,2)</f>
        <v>0</v>
      </c>
      <c r="BL98" s="16" t="s">
        <v>129</v>
      </c>
      <c r="BM98" s="195" t="s">
        <v>2705</v>
      </c>
    </row>
    <row r="99" s="2" customFormat="1" ht="16.5" customHeight="1">
      <c r="A99" s="37"/>
      <c r="B99" s="38"/>
      <c r="C99" s="207" t="s">
        <v>182</v>
      </c>
      <c r="D99" s="207" t="s">
        <v>2666</v>
      </c>
      <c r="E99" s="208" t="s">
        <v>2706</v>
      </c>
      <c r="F99" s="209" t="s">
        <v>2707</v>
      </c>
      <c r="G99" s="210" t="s">
        <v>134</v>
      </c>
      <c r="H99" s="211">
        <v>6</v>
      </c>
      <c r="I99" s="212"/>
      <c r="J99" s="213">
        <f>ROUND(I99*H99,2)</f>
        <v>0</v>
      </c>
      <c r="K99" s="209" t="s">
        <v>128</v>
      </c>
      <c r="L99" s="214"/>
      <c r="M99" s="215" t="s">
        <v>19</v>
      </c>
      <c r="N99" s="216" t="s">
        <v>42</v>
      </c>
      <c r="O99" s="83"/>
      <c r="P99" s="193">
        <f>O99*H99</f>
        <v>0</v>
      </c>
      <c r="Q99" s="193">
        <v>0.099040000000000003</v>
      </c>
      <c r="R99" s="193">
        <f>Q99*H99</f>
        <v>0.59423999999999999</v>
      </c>
      <c r="S99" s="193">
        <v>0</v>
      </c>
      <c r="T99" s="19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5" t="s">
        <v>155</v>
      </c>
      <c r="AT99" s="195" t="s">
        <v>2666</v>
      </c>
      <c r="AU99" s="195" t="s">
        <v>71</v>
      </c>
      <c r="AY99" s="16" t="s">
        <v>130</v>
      </c>
      <c r="BE99" s="196">
        <f>IF(N99="základní",J99,0)</f>
        <v>0</v>
      </c>
      <c r="BF99" s="196">
        <f>IF(N99="snížená",J99,0)</f>
        <v>0</v>
      </c>
      <c r="BG99" s="196">
        <f>IF(N99="zákl. přenesená",J99,0)</f>
        <v>0</v>
      </c>
      <c r="BH99" s="196">
        <f>IF(N99="sníž. přenesená",J99,0)</f>
        <v>0</v>
      </c>
      <c r="BI99" s="196">
        <f>IF(N99="nulová",J99,0)</f>
        <v>0</v>
      </c>
      <c r="BJ99" s="16" t="s">
        <v>14</v>
      </c>
      <c r="BK99" s="196">
        <f>ROUND(I99*H99,2)</f>
        <v>0</v>
      </c>
      <c r="BL99" s="16" t="s">
        <v>129</v>
      </c>
      <c r="BM99" s="195" t="s">
        <v>2708</v>
      </c>
    </row>
    <row r="100" s="2" customFormat="1" ht="16.5" customHeight="1">
      <c r="A100" s="37"/>
      <c r="B100" s="38"/>
      <c r="C100" s="207" t="s">
        <v>8</v>
      </c>
      <c r="D100" s="207" t="s">
        <v>2666</v>
      </c>
      <c r="E100" s="208" t="s">
        <v>2709</v>
      </c>
      <c r="F100" s="209" t="s">
        <v>2710</v>
      </c>
      <c r="G100" s="210" t="s">
        <v>134</v>
      </c>
      <c r="H100" s="211">
        <v>20</v>
      </c>
      <c r="I100" s="212"/>
      <c r="J100" s="213">
        <f>ROUND(I100*H100,2)</f>
        <v>0</v>
      </c>
      <c r="K100" s="209" t="s">
        <v>128</v>
      </c>
      <c r="L100" s="214"/>
      <c r="M100" s="215" t="s">
        <v>19</v>
      </c>
      <c r="N100" s="216" t="s">
        <v>42</v>
      </c>
      <c r="O100" s="83"/>
      <c r="P100" s="193">
        <f>O100*H100</f>
        <v>0</v>
      </c>
      <c r="Q100" s="193">
        <v>0.10299999999999999</v>
      </c>
      <c r="R100" s="193">
        <f>Q100*H100</f>
        <v>2.0600000000000001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155</v>
      </c>
      <c r="AT100" s="195" t="s">
        <v>2666</v>
      </c>
      <c r="AU100" s="195" t="s">
        <v>71</v>
      </c>
      <c r="AY100" s="16" t="s">
        <v>130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6" t="s">
        <v>14</v>
      </c>
      <c r="BK100" s="196">
        <f>ROUND(I100*H100,2)</f>
        <v>0</v>
      </c>
      <c r="BL100" s="16" t="s">
        <v>129</v>
      </c>
      <c r="BM100" s="195" t="s">
        <v>2711</v>
      </c>
    </row>
    <row r="101" s="2" customFormat="1" ht="16.5" customHeight="1">
      <c r="A101" s="37"/>
      <c r="B101" s="38"/>
      <c r="C101" s="207" t="s">
        <v>190</v>
      </c>
      <c r="D101" s="207" t="s">
        <v>2666</v>
      </c>
      <c r="E101" s="208" t="s">
        <v>2712</v>
      </c>
      <c r="F101" s="209" t="s">
        <v>2713</v>
      </c>
      <c r="G101" s="210" t="s">
        <v>134</v>
      </c>
      <c r="H101" s="211">
        <v>20</v>
      </c>
      <c r="I101" s="212"/>
      <c r="J101" s="213">
        <f>ROUND(I101*H101,2)</f>
        <v>0</v>
      </c>
      <c r="K101" s="209" t="s">
        <v>128</v>
      </c>
      <c r="L101" s="214"/>
      <c r="M101" s="215" t="s">
        <v>19</v>
      </c>
      <c r="N101" s="216" t="s">
        <v>42</v>
      </c>
      <c r="O101" s="83"/>
      <c r="P101" s="193">
        <f>O101*H101</f>
        <v>0</v>
      </c>
      <c r="Q101" s="193">
        <v>0.10696</v>
      </c>
      <c r="R101" s="193">
        <f>Q101*H101</f>
        <v>2.1391999999999998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155</v>
      </c>
      <c r="AT101" s="195" t="s">
        <v>2666</v>
      </c>
      <c r="AU101" s="195" t="s">
        <v>71</v>
      </c>
      <c r="AY101" s="16" t="s">
        <v>130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14</v>
      </c>
      <c r="BK101" s="196">
        <f>ROUND(I101*H101,2)</f>
        <v>0</v>
      </c>
      <c r="BL101" s="16" t="s">
        <v>129</v>
      </c>
      <c r="BM101" s="195" t="s">
        <v>2714</v>
      </c>
    </row>
    <row r="102" s="2" customFormat="1" ht="16.5" customHeight="1">
      <c r="A102" s="37"/>
      <c r="B102" s="38"/>
      <c r="C102" s="207" t="s">
        <v>207</v>
      </c>
      <c r="D102" s="207" t="s">
        <v>2666</v>
      </c>
      <c r="E102" s="208" t="s">
        <v>2715</v>
      </c>
      <c r="F102" s="209" t="s">
        <v>2716</v>
      </c>
      <c r="G102" s="210" t="s">
        <v>134</v>
      </c>
      <c r="H102" s="211">
        <v>20</v>
      </c>
      <c r="I102" s="212"/>
      <c r="J102" s="213">
        <f>ROUND(I102*H102,2)</f>
        <v>0</v>
      </c>
      <c r="K102" s="209" t="s">
        <v>128</v>
      </c>
      <c r="L102" s="214"/>
      <c r="M102" s="215" t="s">
        <v>19</v>
      </c>
      <c r="N102" s="216" t="s">
        <v>42</v>
      </c>
      <c r="O102" s="83"/>
      <c r="P102" s="193">
        <f>O102*H102</f>
        <v>0</v>
      </c>
      <c r="Q102" s="193">
        <v>0.11092000000000001</v>
      </c>
      <c r="R102" s="193">
        <f>Q102*H102</f>
        <v>2.2183999999999999</v>
      </c>
      <c r="S102" s="193">
        <v>0</v>
      </c>
      <c r="T102" s="19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5" t="s">
        <v>155</v>
      </c>
      <c r="AT102" s="195" t="s">
        <v>2666</v>
      </c>
      <c r="AU102" s="195" t="s">
        <v>71</v>
      </c>
      <c r="AY102" s="16" t="s">
        <v>130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16" t="s">
        <v>14</v>
      </c>
      <c r="BK102" s="196">
        <f>ROUND(I102*H102,2)</f>
        <v>0</v>
      </c>
      <c r="BL102" s="16" t="s">
        <v>129</v>
      </c>
      <c r="BM102" s="195" t="s">
        <v>2717</v>
      </c>
    </row>
    <row r="103" s="2" customFormat="1" ht="16.5" customHeight="1">
      <c r="A103" s="37"/>
      <c r="B103" s="38"/>
      <c r="C103" s="207" t="s">
        <v>211</v>
      </c>
      <c r="D103" s="207" t="s">
        <v>2666</v>
      </c>
      <c r="E103" s="208" t="s">
        <v>2718</v>
      </c>
      <c r="F103" s="209" t="s">
        <v>2719</v>
      </c>
      <c r="G103" s="210" t="s">
        <v>134</v>
      </c>
      <c r="H103" s="211">
        <v>20</v>
      </c>
      <c r="I103" s="212"/>
      <c r="J103" s="213">
        <f>ROUND(I103*H103,2)</f>
        <v>0</v>
      </c>
      <c r="K103" s="209" t="s">
        <v>128</v>
      </c>
      <c r="L103" s="214"/>
      <c r="M103" s="215" t="s">
        <v>19</v>
      </c>
      <c r="N103" s="216" t="s">
        <v>42</v>
      </c>
      <c r="O103" s="83"/>
      <c r="P103" s="193">
        <f>O103*H103</f>
        <v>0</v>
      </c>
      <c r="Q103" s="193">
        <v>0.11488</v>
      </c>
      <c r="R103" s="193">
        <f>Q103*H103</f>
        <v>2.2976000000000001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155</v>
      </c>
      <c r="AT103" s="195" t="s">
        <v>2666</v>
      </c>
      <c r="AU103" s="195" t="s">
        <v>71</v>
      </c>
      <c r="AY103" s="16" t="s">
        <v>130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14</v>
      </c>
      <c r="BK103" s="196">
        <f>ROUND(I103*H103,2)</f>
        <v>0</v>
      </c>
      <c r="BL103" s="16" t="s">
        <v>129</v>
      </c>
      <c r="BM103" s="195" t="s">
        <v>2720</v>
      </c>
    </row>
    <row r="104" s="2" customFormat="1" ht="16.5" customHeight="1">
      <c r="A104" s="37"/>
      <c r="B104" s="38"/>
      <c r="C104" s="207" t="s">
        <v>215</v>
      </c>
      <c r="D104" s="207" t="s">
        <v>2666</v>
      </c>
      <c r="E104" s="208" t="s">
        <v>2721</v>
      </c>
      <c r="F104" s="209" t="s">
        <v>2722</v>
      </c>
      <c r="G104" s="210" t="s">
        <v>134</v>
      </c>
      <c r="H104" s="211">
        <v>20</v>
      </c>
      <c r="I104" s="212"/>
      <c r="J104" s="213">
        <f>ROUND(I104*H104,2)</f>
        <v>0</v>
      </c>
      <c r="K104" s="209" t="s">
        <v>128</v>
      </c>
      <c r="L104" s="214"/>
      <c r="M104" s="215" t="s">
        <v>19</v>
      </c>
      <c r="N104" s="216" t="s">
        <v>42</v>
      </c>
      <c r="O104" s="83"/>
      <c r="P104" s="193">
        <f>O104*H104</f>
        <v>0</v>
      </c>
      <c r="Q104" s="193">
        <v>0.11885</v>
      </c>
      <c r="R104" s="193">
        <f>Q104*H104</f>
        <v>2.3769999999999998</v>
      </c>
      <c r="S104" s="193">
        <v>0</v>
      </c>
      <c r="T104" s="19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5" t="s">
        <v>155</v>
      </c>
      <c r="AT104" s="195" t="s">
        <v>2666</v>
      </c>
      <c r="AU104" s="195" t="s">
        <v>71</v>
      </c>
      <c r="AY104" s="16" t="s">
        <v>130</v>
      </c>
      <c r="BE104" s="196">
        <f>IF(N104="základní",J104,0)</f>
        <v>0</v>
      </c>
      <c r="BF104" s="196">
        <f>IF(N104="snížená",J104,0)</f>
        <v>0</v>
      </c>
      <c r="BG104" s="196">
        <f>IF(N104="zákl. přenesená",J104,0)</f>
        <v>0</v>
      </c>
      <c r="BH104" s="196">
        <f>IF(N104="sníž. přenesená",J104,0)</f>
        <v>0</v>
      </c>
      <c r="BI104" s="196">
        <f>IF(N104="nulová",J104,0)</f>
        <v>0</v>
      </c>
      <c r="BJ104" s="16" t="s">
        <v>14</v>
      </c>
      <c r="BK104" s="196">
        <f>ROUND(I104*H104,2)</f>
        <v>0</v>
      </c>
      <c r="BL104" s="16" t="s">
        <v>129</v>
      </c>
      <c r="BM104" s="195" t="s">
        <v>2723</v>
      </c>
    </row>
    <row r="105" s="2" customFormat="1" ht="16.5" customHeight="1">
      <c r="A105" s="37"/>
      <c r="B105" s="38"/>
      <c r="C105" s="207" t="s">
        <v>219</v>
      </c>
      <c r="D105" s="207" t="s">
        <v>2666</v>
      </c>
      <c r="E105" s="208" t="s">
        <v>2724</v>
      </c>
      <c r="F105" s="209" t="s">
        <v>2725</v>
      </c>
      <c r="G105" s="210" t="s">
        <v>134</v>
      </c>
      <c r="H105" s="211">
        <v>1</v>
      </c>
      <c r="I105" s="212"/>
      <c r="J105" s="213">
        <f>ROUND(I105*H105,2)</f>
        <v>0</v>
      </c>
      <c r="K105" s="209" t="s">
        <v>128</v>
      </c>
      <c r="L105" s="214"/>
      <c r="M105" s="215" t="s">
        <v>19</v>
      </c>
      <c r="N105" s="216" t="s">
        <v>42</v>
      </c>
      <c r="O105" s="83"/>
      <c r="P105" s="193">
        <f>O105*H105</f>
        <v>0</v>
      </c>
      <c r="Q105" s="193">
        <v>0.12281</v>
      </c>
      <c r="R105" s="193">
        <f>Q105*H105</f>
        <v>0.12281</v>
      </c>
      <c r="S105" s="193">
        <v>0</v>
      </c>
      <c r="T105" s="19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5" t="s">
        <v>155</v>
      </c>
      <c r="AT105" s="195" t="s">
        <v>2666</v>
      </c>
      <c r="AU105" s="195" t="s">
        <v>71</v>
      </c>
      <c r="AY105" s="16" t="s">
        <v>130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6" t="s">
        <v>14</v>
      </c>
      <c r="BK105" s="196">
        <f>ROUND(I105*H105,2)</f>
        <v>0</v>
      </c>
      <c r="BL105" s="16" t="s">
        <v>129</v>
      </c>
      <c r="BM105" s="195" t="s">
        <v>2726</v>
      </c>
    </row>
    <row r="106" s="2" customFormat="1" ht="16.5" customHeight="1">
      <c r="A106" s="37"/>
      <c r="B106" s="38"/>
      <c r="C106" s="207" t="s">
        <v>7</v>
      </c>
      <c r="D106" s="207" t="s">
        <v>2666</v>
      </c>
      <c r="E106" s="208" t="s">
        <v>2727</v>
      </c>
      <c r="F106" s="209" t="s">
        <v>2728</v>
      </c>
      <c r="G106" s="210" t="s">
        <v>134</v>
      </c>
      <c r="H106" s="211">
        <v>20</v>
      </c>
      <c r="I106" s="212"/>
      <c r="J106" s="213">
        <f>ROUND(I106*H106,2)</f>
        <v>0</v>
      </c>
      <c r="K106" s="209" t="s">
        <v>128</v>
      </c>
      <c r="L106" s="214"/>
      <c r="M106" s="215" t="s">
        <v>19</v>
      </c>
      <c r="N106" s="216" t="s">
        <v>42</v>
      </c>
      <c r="O106" s="83"/>
      <c r="P106" s="193">
        <f>O106*H106</f>
        <v>0</v>
      </c>
      <c r="Q106" s="193">
        <v>0.12676999999999999</v>
      </c>
      <c r="R106" s="193">
        <f>Q106*H106</f>
        <v>2.5354000000000001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155</v>
      </c>
      <c r="AT106" s="195" t="s">
        <v>2666</v>
      </c>
      <c r="AU106" s="195" t="s">
        <v>71</v>
      </c>
      <c r="AY106" s="16" t="s">
        <v>130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14</v>
      </c>
      <c r="BK106" s="196">
        <f>ROUND(I106*H106,2)</f>
        <v>0</v>
      </c>
      <c r="BL106" s="16" t="s">
        <v>129</v>
      </c>
      <c r="BM106" s="195" t="s">
        <v>2729</v>
      </c>
    </row>
    <row r="107" s="2" customFormat="1" ht="16.5" customHeight="1">
      <c r="A107" s="37"/>
      <c r="B107" s="38"/>
      <c r="C107" s="207" t="s">
        <v>226</v>
      </c>
      <c r="D107" s="207" t="s">
        <v>2666</v>
      </c>
      <c r="E107" s="208" t="s">
        <v>2730</v>
      </c>
      <c r="F107" s="209" t="s">
        <v>2731</v>
      </c>
      <c r="G107" s="210" t="s">
        <v>134</v>
      </c>
      <c r="H107" s="211">
        <v>20</v>
      </c>
      <c r="I107" s="212"/>
      <c r="J107" s="213">
        <f>ROUND(I107*H107,2)</f>
        <v>0</v>
      </c>
      <c r="K107" s="209" t="s">
        <v>128</v>
      </c>
      <c r="L107" s="214"/>
      <c r="M107" s="215" t="s">
        <v>19</v>
      </c>
      <c r="N107" s="216" t="s">
        <v>42</v>
      </c>
      <c r="O107" s="83"/>
      <c r="P107" s="193">
        <f>O107*H107</f>
        <v>0</v>
      </c>
      <c r="Q107" s="193">
        <v>0.13073000000000001</v>
      </c>
      <c r="R107" s="193">
        <f>Q107*H107</f>
        <v>2.6146000000000003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155</v>
      </c>
      <c r="AT107" s="195" t="s">
        <v>2666</v>
      </c>
      <c r="AU107" s="195" t="s">
        <v>71</v>
      </c>
      <c r="AY107" s="16" t="s">
        <v>130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6" t="s">
        <v>14</v>
      </c>
      <c r="BK107" s="196">
        <f>ROUND(I107*H107,2)</f>
        <v>0</v>
      </c>
      <c r="BL107" s="16" t="s">
        <v>129</v>
      </c>
      <c r="BM107" s="195" t="s">
        <v>2732</v>
      </c>
    </row>
    <row r="108" s="2" customFormat="1" ht="16.5" customHeight="1">
      <c r="A108" s="37"/>
      <c r="B108" s="38"/>
      <c r="C108" s="207" t="s">
        <v>230</v>
      </c>
      <c r="D108" s="207" t="s">
        <v>2666</v>
      </c>
      <c r="E108" s="208" t="s">
        <v>2733</v>
      </c>
      <c r="F108" s="209" t="s">
        <v>2734</v>
      </c>
      <c r="G108" s="210" t="s">
        <v>134</v>
      </c>
      <c r="H108" s="211">
        <v>20</v>
      </c>
      <c r="I108" s="212"/>
      <c r="J108" s="213">
        <f>ROUND(I108*H108,2)</f>
        <v>0</v>
      </c>
      <c r="K108" s="209" t="s">
        <v>128</v>
      </c>
      <c r="L108" s="214"/>
      <c r="M108" s="215" t="s">
        <v>19</v>
      </c>
      <c r="N108" s="216" t="s">
        <v>42</v>
      </c>
      <c r="O108" s="83"/>
      <c r="P108" s="193">
        <f>O108*H108</f>
        <v>0</v>
      </c>
      <c r="Q108" s="193">
        <v>0.13469</v>
      </c>
      <c r="R108" s="193">
        <f>Q108*H108</f>
        <v>2.6938</v>
      </c>
      <c r="S108" s="193">
        <v>0</v>
      </c>
      <c r="T108" s="19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5" t="s">
        <v>155</v>
      </c>
      <c r="AT108" s="195" t="s">
        <v>2666</v>
      </c>
      <c r="AU108" s="195" t="s">
        <v>71</v>
      </c>
      <c r="AY108" s="16" t="s">
        <v>130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16" t="s">
        <v>14</v>
      </c>
      <c r="BK108" s="196">
        <f>ROUND(I108*H108,2)</f>
        <v>0</v>
      </c>
      <c r="BL108" s="16" t="s">
        <v>129</v>
      </c>
      <c r="BM108" s="195" t="s">
        <v>2735</v>
      </c>
    </row>
    <row r="109" s="2" customFormat="1" ht="16.5" customHeight="1">
      <c r="A109" s="37"/>
      <c r="B109" s="38"/>
      <c r="C109" s="207" t="s">
        <v>235</v>
      </c>
      <c r="D109" s="207" t="s">
        <v>2666</v>
      </c>
      <c r="E109" s="208" t="s">
        <v>2736</v>
      </c>
      <c r="F109" s="209" t="s">
        <v>2737</v>
      </c>
      <c r="G109" s="210" t="s">
        <v>134</v>
      </c>
      <c r="H109" s="211">
        <v>20</v>
      </c>
      <c r="I109" s="212"/>
      <c r="J109" s="213">
        <f>ROUND(I109*H109,2)</f>
        <v>0</v>
      </c>
      <c r="K109" s="209" t="s">
        <v>128</v>
      </c>
      <c r="L109" s="214"/>
      <c r="M109" s="215" t="s">
        <v>19</v>
      </c>
      <c r="N109" s="216" t="s">
        <v>42</v>
      </c>
      <c r="O109" s="83"/>
      <c r="P109" s="193">
        <f>O109*H109</f>
        <v>0</v>
      </c>
      <c r="Q109" s="193">
        <v>0.13865</v>
      </c>
      <c r="R109" s="193">
        <f>Q109*H109</f>
        <v>2.7729999999999997</v>
      </c>
      <c r="S109" s="193">
        <v>0</v>
      </c>
      <c r="T109" s="194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5" t="s">
        <v>155</v>
      </c>
      <c r="AT109" s="195" t="s">
        <v>2666</v>
      </c>
      <c r="AU109" s="195" t="s">
        <v>71</v>
      </c>
      <c r="AY109" s="16" t="s">
        <v>130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16" t="s">
        <v>14</v>
      </c>
      <c r="BK109" s="196">
        <f>ROUND(I109*H109,2)</f>
        <v>0</v>
      </c>
      <c r="BL109" s="16" t="s">
        <v>129</v>
      </c>
      <c r="BM109" s="195" t="s">
        <v>2738</v>
      </c>
    </row>
    <row r="110" s="2" customFormat="1" ht="16.5" customHeight="1">
      <c r="A110" s="37"/>
      <c r="B110" s="38"/>
      <c r="C110" s="207" t="s">
        <v>239</v>
      </c>
      <c r="D110" s="207" t="s">
        <v>2666</v>
      </c>
      <c r="E110" s="208" t="s">
        <v>2739</v>
      </c>
      <c r="F110" s="209" t="s">
        <v>2740</v>
      </c>
      <c r="G110" s="210" t="s">
        <v>134</v>
      </c>
      <c r="H110" s="211">
        <v>20</v>
      </c>
      <c r="I110" s="212"/>
      <c r="J110" s="213">
        <f>ROUND(I110*H110,2)</f>
        <v>0</v>
      </c>
      <c r="K110" s="209" t="s">
        <v>128</v>
      </c>
      <c r="L110" s="214"/>
      <c r="M110" s="215" t="s">
        <v>19</v>
      </c>
      <c r="N110" s="216" t="s">
        <v>42</v>
      </c>
      <c r="O110" s="83"/>
      <c r="P110" s="193">
        <f>O110*H110</f>
        <v>0</v>
      </c>
      <c r="Q110" s="193">
        <v>0.14262</v>
      </c>
      <c r="R110" s="193">
        <f>Q110*H110</f>
        <v>2.8523999999999998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155</v>
      </c>
      <c r="AT110" s="195" t="s">
        <v>2666</v>
      </c>
      <c r="AU110" s="195" t="s">
        <v>71</v>
      </c>
      <c r="AY110" s="16" t="s">
        <v>130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6" t="s">
        <v>14</v>
      </c>
      <c r="BK110" s="196">
        <f>ROUND(I110*H110,2)</f>
        <v>0</v>
      </c>
      <c r="BL110" s="16" t="s">
        <v>129</v>
      </c>
      <c r="BM110" s="195" t="s">
        <v>2741</v>
      </c>
    </row>
    <row r="111" s="2" customFormat="1" ht="16.5" customHeight="1">
      <c r="A111" s="37"/>
      <c r="B111" s="38"/>
      <c r="C111" s="207" t="s">
        <v>244</v>
      </c>
      <c r="D111" s="207" t="s">
        <v>2666</v>
      </c>
      <c r="E111" s="208" t="s">
        <v>2742</v>
      </c>
      <c r="F111" s="209" t="s">
        <v>2743</v>
      </c>
      <c r="G111" s="210" t="s">
        <v>134</v>
      </c>
      <c r="H111" s="211">
        <v>20</v>
      </c>
      <c r="I111" s="212"/>
      <c r="J111" s="213">
        <f>ROUND(I111*H111,2)</f>
        <v>0</v>
      </c>
      <c r="K111" s="209" t="s">
        <v>128</v>
      </c>
      <c r="L111" s="214"/>
      <c r="M111" s="215" t="s">
        <v>19</v>
      </c>
      <c r="N111" s="216" t="s">
        <v>42</v>
      </c>
      <c r="O111" s="83"/>
      <c r="P111" s="193">
        <f>O111*H111</f>
        <v>0</v>
      </c>
      <c r="Q111" s="193">
        <v>0.14657999999999999</v>
      </c>
      <c r="R111" s="193">
        <f>Q111*H111</f>
        <v>2.9315999999999995</v>
      </c>
      <c r="S111" s="193">
        <v>0</v>
      </c>
      <c r="T111" s="19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5" t="s">
        <v>155</v>
      </c>
      <c r="AT111" s="195" t="s">
        <v>2666</v>
      </c>
      <c r="AU111" s="195" t="s">
        <v>71</v>
      </c>
      <c r="AY111" s="16" t="s">
        <v>130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16" t="s">
        <v>14</v>
      </c>
      <c r="BK111" s="196">
        <f>ROUND(I111*H111,2)</f>
        <v>0</v>
      </c>
      <c r="BL111" s="16" t="s">
        <v>129</v>
      </c>
      <c r="BM111" s="195" t="s">
        <v>2744</v>
      </c>
    </row>
    <row r="112" s="2" customFormat="1" ht="16.5" customHeight="1">
      <c r="A112" s="37"/>
      <c r="B112" s="38"/>
      <c r="C112" s="207" t="s">
        <v>249</v>
      </c>
      <c r="D112" s="207" t="s">
        <v>2666</v>
      </c>
      <c r="E112" s="208" t="s">
        <v>2745</v>
      </c>
      <c r="F112" s="209" t="s">
        <v>2746</v>
      </c>
      <c r="G112" s="210" t="s">
        <v>134</v>
      </c>
      <c r="H112" s="211">
        <v>20</v>
      </c>
      <c r="I112" s="212"/>
      <c r="J112" s="213">
        <f>ROUND(I112*H112,2)</f>
        <v>0</v>
      </c>
      <c r="K112" s="209" t="s">
        <v>128</v>
      </c>
      <c r="L112" s="214"/>
      <c r="M112" s="215" t="s">
        <v>19</v>
      </c>
      <c r="N112" s="216" t="s">
        <v>42</v>
      </c>
      <c r="O112" s="83"/>
      <c r="P112" s="193">
        <f>O112*H112</f>
        <v>0</v>
      </c>
      <c r="Q112" s="193">
        <v>0.15054000000000001</v>
      </c>
      <c r="R112" s="193">
        <f>Q112*H112</f>
        <v>3.0108000000000001</v>
      </c>
      <c r="S112" s="193">
        <v>0</v>
      </c>
      <c r="T112" s="19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5" t="s">
        <v>155</v>
      </c>
      <c r="AT112" s="195" t="s">
        <v>2666</v>
      </c>
      <c r="AU112" s="195" t="s">
        <v>71</v>
      </c>
      <c r="AY112" s="16" t="s">
        <v>130</v>
      </c>
      <c r="BE112" s="196">
        <f>IF(N112="základní",J112,0)</f>
        <v>0</v>
      </c>
      <c r="BF112" s="196">
        <f>IF(N112="snížená",J112,0)</f>
        <v>0</v>
      </c>
      <c r="BG112" s="196">
        <f>IF(N112="zákl. přenesená",J112,0)</f>
        <v>0</v>
      </c>
      <c r="BH112" s="196">
        <f>IF(N112="sníž. přenesená",J112,0)</f>
        <v>0</v>
      </c>
      <c r="BI112" s="196">
        <f>IF(N112="nulová",J112,0)</f>
        <v>0</v>
      </c>
      <c r="BJ112" s="16" t="s">
        <v>14</v>
      </c>
      <c r="BK112" s="196">
        <f>ROUND(I112*H112,2)</f>
        <v>0</v>
      </c>
      <c r="BL112" s="16" t="s">
        <v>129</v>
      </c>
      <c r="BM112" s="195" t="s">
        <v>2747</v>
      </c>
    </row>
    <row r="113" s="2" customFormat="1" ht="16.5" customHeight="1">
      <c r="A113" s="37"/>
      <c r="B113" s="38"/>
      <c r="C113" s="207" t="s">
        <v>254</v>
      </c>
      <c r="D113" s="207" t="s">
        <v>2666</v>
      </c>
      <c r="E113" s="208" t="s">
        <v>2748</v>
      </c>
      <c r="F113" s="209" t="s">
        <v>2749</v>
      </c>
      <c r="G113" s="210" t="s">
        <v>134</v>
      </c>
      <c r="H113" s="211">
        <v>20</v>
      </c>
      <c r="I113" s="212"/>
      <c r="J113" s="213">
        <f>ROUND(I113*H113,2)</f>
        <v>0</v>
      </c>
      <c r="K113" s="209" t="s">
        <v>128</v>
      </c>
      <c r="L113" s="214"/>
      <c r="M113" s="215" t="s">
        <v>19</v>
      </c>
      <c r="N113" s="216" t="s">
        <v>42</v>
      </c>
      <c r="O113" s="83"/>
      <c r="P113" s="193">
        <f>O113*H113</f>
        <v>0</v>
      </c>
      <c r="Q113" s="193">
        <v>0.1545</v>
      </c>
      <c r="R113" s="193">
        <f>Q113*H113</f>
        <v>3.0899999999999999</v>
      </c>
      <c r="S113" s="193">
        <v>0</v>
      </c>
      <c r="T113" s="19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5" t="s">
        <v>155</v>
      </c>
      <c r="AT113" s="195" t="s">
        <v>2666</v>
      </c>
      <c r="AU113" s="195" t="s">
        <v>71</v>
      </c>
      <c r="AY113" s="16" t="s">
        <v>130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6" t="s">
        <v>14</v>
      </c>
      <c r="BK113" s="196">
        <f>ROUND(I113*H113,2)</f>
        <v>0</v>
      </c>
      <c r="BL113" s="16" t="s">
        <v>129</v>
      </c>
      <c r="BM113" s="195" t="s">
        <v>2750</v>
      </c>
    </row>
    <row r="114" s="2" customFormat="1" ht="16.5" customHeight="1">
      <c r="A114" s="37"/>
      <c r="B114" s="38"/>
      <c r="C114" s="207" t="s">
        <v>259</v>
      </c>
      <c r="D114" s="207" t="s">
        <v>2666</v>
      </c>
      <c r="E114" s="208" t="s">
        <v>2751</v>
      </c>
      <c r="F114" s="209" t="s">
        <v>2752</v>
      </c>
      <c r="G114" s="210" t="s">
        <v>134</v>
      </c>
      <c r="H114" s="211">
        <v>20</v>
      </c>
      <c r="I114" s="212"/>
      <c r="J114" s="213">
        <f>ROUND(I114*H114,2)</f>
        <v>0</v>
      </c>
      <c r="K114" s="209" t="s">
        <v>128</v>
      </c>
      <c r="L114" s="214"/>
      <c r="M114" s="215" t="s">
        <v>19</v>
      </c>
      <c r="N114" s="216" t="s">
        <v>42</v>
      </c>
      <c r="O114" s="83"/>
      <c r="P114" s="193">
        <f>O114*H114</f>
        <v>0</v>
      </c>
      <c r="Q114" s="193">
        <v>0.15845999999999999</v>
      </c>
      <c r="R114" s="193">
        <f>Q114*H114</f>
        <v>3.1692</v>
      </c>
      <c r="S114" s="193">
        <v>0</v>
      </c>
      <c r="T114" s="19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5" t="s">
        <v>155</v>
      </c>
      <c r="AT114" s="195" t="s">
        <v>2666</v>
      </c>
      <c r="AU114" s="195" t="s">
        <v>71</v>
      </c>
      <c r="AY114" s="16" t="s">
        <v>130</v>
      </c>
      <c r="BE114" s="196">
        <f>IF(N114="základní",J114,0)</f>
        <v>0</v>
      </c>
      <c r="BF114" s="196">
        <f>IF(N114="snížená",J114,0)</f>
        <v>0</v>
      </c>
      <c r="BG114" s="196">
        <f>IF(N114="zákl. přenesená",J114,0)</f>
        <v>0</v>
      </c>
      <c r="BH114" s="196">
        <f>IF(N114="sníž. přenesená",J114,0)</f>
        <v>0</v>
      </c>
      <c r="BI114" s="196">
        <f>IF(N114="nulová",J114,0)</f>
        <v>0</v>
      </c>
      <c r="BJ114" s="16" t="s">
        <v>14</v>
      </c>
      <c r="BK114" s="196">
        <f>ROUND(I114*H114,2)</f>
        <v>0</v>
      </c>
      <c r="BL114" s="16" t="s">
        <v>129</v>
      </c>
      <c r="BM114" s="195" t="s">
        <v>2753</v>
      </c>
    </row>
    <row r="115" s="2" customFormat="1" ht="16.5" customHeight="1">
      <c r="A115" s="37"/>
      <c r="B115" s="38"/>
      <c r="C115" s="207" t="s">
        <v>264</v>
      </c>
      <c r="D115" s="207" t="s">
        <v>2666</v>
      </c>
      <c r="E115" s="208" t="s">
        <v>2754</v>
      </c>
      <c r="F115" s="209" t="s">
        <v>2755</v>
      </c>
      <c r="G115" s="210" t="s">
        <v>134</v>
      </c>
      <c r="H115" s="211">
        <v>20</v>
      </c>
      <c r="I115" s="212"/>
      <c r="J115" s="213">
        <f>ROUND(I115*H115,2)</f>
        <v>0</v>
      </c>
      <c r="K115" s="209" t="s">
        <v>128</v>
      </c>
      <c r="L115" s="214"/>
      <c r="M115" s="215" t="s">
        <v>19</v>
      </c>
      <c r="N115" s="216" t="s">
        <v>42</v>
      </c>
      <c r="O115" s="83"/>
      <c r="P115" s="193">
        <f>O115*H115</f>
        <v>0</v>
      </c>
      <c r="Q115" s="193">
        <v>0.16242000000000001</v>
      </c>
      <c r="R115" s="193">
        <f>Q115*H115</f>
        <v>3.2484000000000002</v>
      </c>
      <c r="S115" s="193">
        <v>0</v>
      </c>
      <c r="T115" s="19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5" t="s">
        <v>155</v>
      </c>
      <c r="AT115" s="195" t="s">
        <v>2666</v>
      </c>
      <c r="AU115" s="195" t="s">
        <v>71</v>
      </c>
      <c r="AY115" s="16" t="s">
        <v>130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16" t="s">
        <v>14</v>
      </c>
      <c r="BK115" s="196">
        <f>ROUND(I115*H115,2)</f>
        <v>0</v>
      </c>
      <c r="BL115" s="16" t="s">
        <v>129</v>
      </c>
      <c r="BM115" s="195" t="s">
        <v>2756</v>
      </c>
    </row>
    <row r="116" s="2" customFormat="1" ht="16.5" customHeight="1">
      <c r="A116" s="37"/>
      <c r="B116" s="38"/>
      <c r="C116" s="207" t="s">
        <v>269</v>
      </c>
      <c r="D116" s="207" t="s">
        <v>2666</v>
      </c>
      <c r="E116" s="208" t="s">
        <v>2757</v>
      </c>
      <c r="F116" s="209" t="s">
        <v>2758</v>
      </c>
      <c r="G116" s="210" t="s">
        <v>134</v>
      </c>
      <c r="H116" s="211">
        <v>20</v>
      </c>
      <c r="I116" s="212"/>
      <c r="J116" s="213">
        <f>ROUND(I116*H116,2)</f>
        <v>0</v>
      </c>
      <c r="K116" s="209" t="s">
        <v>128</v>
      </c>
      <c r="L116" s="214"/>
      <c r="M116" s="215" t="s">
        <v>19</v>
      </c>
      <c r="N116" s="216" t="s">
        <v>42</v>
      </c>
      <c r="O116" s="83"/>
      <c r="P116" s="193">
        <f>O116*H116</f>
        <v>0</v>
      </c>
      <c r="Q116" s="193">
        <v>0.16638</v>
      </c>
      <c r="R116" s="193">
        <f>Q116*H116</f>
        <v>3.3275999999999999</v>
      </c>
      <c r="S116" s="193">
        <v>0</v>
      </c>
      <c r="T116" s="19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5" t="s">
        <v>155</v>
      </c>
      <c r="AT116" s="195" t="s">
        <v>2666</v>
      </c>
      <c r="AU116" s="195" t="s">
        <v>71</v>
      </c>
      <c r="AY116" s="16" t="s">
        <v>130</v>
      </c>
      <c r="BE116" s="196">
        <f>IF(N116="základní",J116,0)</f>
        <v>0</v>
      </c>
      <c r="BF116" s="196">
        <f>IF(N116="snížená",J116,0)</f>
        <v>0</v>
      </c>
      <c r="BG116" s="196">
        <f>IF(N116="zákl. přenesená",J116,0)</f>
        <v>0</v>
      </c>
      <c r="BH116" s="196">
        <f>IF(N116="sníž. přenesená",J116,0)</f>
        <v>0</v>
      </c>
      <c r="BI116" s="196">
        <f>IF(N116="nulová",J116,0)</f>
        <v>0</v>
      </c>
      <c r="BJ116" s="16" t="s">
        <v>14</v>
      </c>
      <c r="BK116" s="196">
        <f>ROUND(I116*H116,2)</f>
        <v>0</v>
      </c>
      <c r="BL116" s="16" t="s">
        <v>129</v>
      </c>
      <c r="BM116" s="195" t="s">
        <v>2759</v>
      </c>
    </row>
    <row r="117" s="2" customFormat="1" ht="16.5" customHeight="1">
      <c r="A117" s="37"/>
      <c r="B117" s="38"/>
      <c r="C117" s="207" t="s">
        <v>273</v>
      </c>
      <c r="D117" s="207" t="s">
        <v>2666</v>
      </c>
      <c r="E117" s="208" t="s">
        <v>2760</v>
      </c>
      <c r="F117" s="209" t="s">
        <v>2761</v>
      </c>
      <c r="G117" s="210" t="s">
        <v>134</v>
      </c>
      <c r="H117" s="211">
        <v>20</v>
      </c>
      <c r="I117" s="212"/>
      <c r="J117" s="213">
        <f>ROUND(I117*H117,2)</f>
        <v>0</v>
      </c>
      <c r="K117" s="209" t="s">
        <v>128</v>
      </c>
      <c r="L117" s="214"/>
      <c r="M117" s="215" t="s">
        <v>19</v>
      </c>
      <c r="N117" s="216" t="s">
        <v>42</v>
      </c>
      <c r="O117" s="83"/>
      <c r="P117" s="193">
        <f>O117*H117</f>
        <v>0</v>
      </c>
      <c r="Q117" s="193">
        <v>0.17035</v>
      </c>
      <c r="R117" s="193">
        <f>Q117*H117</f>
        <v>3.407</v>
      </c>
      <c r="S117" s="193">
        <v>0</v>
      </c>
      <c r="T117" s="19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5" t="s">
        <v>155</v>
      </c>
      <c r="AT117" s="195" t="s">
        <v>2666</v>
      </c>
      <c r="AU117" s="195" t="s">
        <v>71</v>
      </c>
      <c r="AY117" s="16" t="s">
        <v>130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6" t="s">
        <v>14</v>
      </c>
      <c r="BK117" s="196">
        <f>ROUND(I117*H117,2)</f>
        <v>0</v>
      </c>
      <c r="BL117" s="16" t="s">
        <v>129</v>
      </c>
      <c r="BM117" s="195" t="s">
        <v>2762</v>
      </c>
    </row>
    <row r="118" s="2" customFormat="1" ht="16.5" customHeight="1">
      <c r="A118" s="37"/>
      <c r="B118" s="38"/>
      <c r="C118" s="207" t="s">
        <v>277</v>
      </c>
      <c r="D118" s="207" t="s">
        <v>2666</v>
      </c>
      <c r="E118" s="208" t="s">
        <v>2763</v>
      </c>
      <c r="F118" s="209" t="s">
        <v>2764</v>
      </c>
      <c r="G118" s="210" t="s">
        <v>134</v>
      </c>
      <c r="H118" s="211">
        <v>10</v>
      </c>
      <c r="I118" s="212"/>
      <c r="J118" s="213">
        <f>ROUND(I118*H118,2)</f>
        <v>0</v>
      </c>
      <c r="K118" s="209" t="s">
        <v>128</v>
      </c>
      <c r="L118" s="214"/>
      <c r="M118" s="215" t="s">
        <v>19</v>
      </c>
      <c r="N118" s="216" t="s">
        <v>42</v>
      </c>
      <c r="O118" s="83"/>
      <c r="P118" s="193">
        <f>O118*H118</f>
        <v>0</v>
      </c>
      <c r="Q118" s="193">
        <v>0.17430999999999999</v>
      </c>
      <c r="R118" s="193">
        <f>Q118*H118</f>
        <v>1.7430999999999999</v>
      </c>
      <c r="S118" s="193">
        <v>0</v>
      </c>
      <c r="T118" s="19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5" t="s">
        <v>155</v>
      </c>
      <c r="AT118" s="195" t="s">
        <v>2666</v>
      </c>
      <c r="AU118" s="195" t="s">
        <v>71</v>
      </c>
      <c r="AY118" s="16" t="s">
        <v>130</v>
      </c>
      <c r="BE118" s="196">
        <f>IF(N118="základní",J118,0)</f>
        <v>0</v>
      </c>
      <c r="BF118" s="196">
        <f>IF(N118="snížená",J118,0)</f>
        <v>0</v>
      </c>
      <c r="BG118" s="196">
        <f>IF(N118="zákl. přenesená",J118,0)</f>
        <v>0</v>
      </c>
      <c r="BH118" s="196">
        <f>IF(N118="sníž. přenesená",J118,0)</f>
        <v>0</v>
      </c>
      <c r="BI118" s="196">
        <f>IF(N118="nulová",J118,0)</f>
        <v>0</v>
      </c>
      <c r="BJ118" s="16" t="s">
        <v>14</v>
      </c>
      <c r="BK118" s="196">
        <f>ROUND(I118*H118,2)</f>
        <v>0</v>
      </c>
      <c r="BL118" s="16" t="s">
        <v>129</v>
      </c>
      <c r="BM118" s="195" t="s">
        <v>2765</v>
      </c>
    </row>
    <row r="119" s="2" customFormat="1" ht="16.5" customHeight="1">
      <c r="A119" s="37"/>
      <c r="B119" s="38"/>
      <c r="C119" s="207" t="s">
        <v>281</v>
      </c>
      <c r="D119" s="207" t="s">
        <v>2666</v>
      </c>
      <c r="E119" s="208" t="s">
        <v>2766</v>
      </c>
      <c r="F119" s="209" t="s">
        <v>2767</v>
      </c>
      <c r="G119" s="210" t="s">
        <v>134</v>
      </c>
      <c r="H119" s="211">
        <v>10</v>
      </c>
      <c r="I119" s="212"/>
      <c r="J119" s="213">
        <f>ROUND(I119*H119,2)</f>
        <v>0</v>
      </c>
      <c r="K119" s="209" t="s">
        <v>128</v>
      </c>
      <c r="L119" s="214"/>
      <c r="M119" s="215" t="s">
        <v>19</v>
      </c>
      <c r="N119" s="216" t="s">
        <v>42</v>
      </c>
      <c r="O119" s="83"/>
      <c r="P119" s="193">
        <f>O119*H119</f>
        <v>0</v>
      </c>
      <c r="Q119" s="193">
        <v>0.17827000000000001</v>
      </c>
      <c r="R119" s="193">
        <f>Q119*H119</f>
        <v>1.7827000000000002</v>
      </c>
      <c r="S119" s="193">
        <v>0</v>
      </c>
      <c r="T119" s="19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5" t="s">
        <v>155</v>
      </c>
      <c r="AT119" s="195" t="s">
        <v>2666</v>
      </c>
      <c r="AU119" s="195" t="s">
        <v>71</v>
      </c>
      <c r="AY119" s="16" t="s">
        <v>130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6" t="s">
        <v>14</v>
      </c>
      <c r="BK119" s="196">
        <f>ROUND(I119*H119,2)</f>
        <v>0</v>
      </c>
      <c r="BL119" s="16" t="s">
        <v>129</v>
      </c>
      <c r="BM119" s="195" t="s">
        <v>2768</v>
      </c>
    </row>
    <row r="120" s="2" customFormat="1" ht="16.5" customHeight="1">
      <c r="A120" s="37"/>
      <c r="B120" s="38"/>
      <c r="C120" s="207" t="s">
        <v>285</v>
      </c>
      <c r="D120" s="207" t="s">
        <v>2666</v>
      </c>
      <c r="E120" s="208" t="s">
        <v>2769</v>
      </c>
      <c r="F120" s="209" t="s">
        <v>2770</v>
      </c>
      <c r="G120" s="210" t="s">
        <v>134</v>
      </c>
      <c r="H120" s="211">
        <v>10</v>
      </c>
      <c r="I120" s="212"/>
      <c r="J120" s="213">
        <f>ROUND(I120*H120,2)</f>
        <v>0</v>
      </c>
      <c r="K120" s="209" t="s">
        <v>128</v>
      </c>
      <c r="L120" s="214"/>
      <c r="M120" s="215" t="s">
        <v>19</v>
      </c>
      <c r="N120" s="216" t="s">
        <v>42</v>
      </c>
      <c r="O120" s="83"/>
      <c r="P120" s="193">
        <f>O120*H120</f>
        <v>0</v>
      </c>
      <c r="Q120" s="193">
        <v>0.18223</v>
      </c>
      <c r="R120" s="193">
        <f>Q120*H120</f>
        <v>1.8223</v>
      </c>
      <c r="S120" s="193">
        <v>0</v>
      </c>
      <c r="T120" s="19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5" t="s">
        <v>155</v>
      </c>
      <c r="AT120" s="195" t="s">
        <v>2666</v>
      </c>
      <c r="AU120" s="195" t="s">
        <v>71</v>
      </c>
      <c r="AY120" s="16" t="s">
        <v>130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6" t="s">
        <v>14</v>
      </c>
      <c r="BK120" s="196">
        <f>ROUND(I120*H120,2)</f>
        <v>0</v>
      </c>
      <c r="BL120" s="16" t="s">
        <v>129</v>
      </c>
      <c r="BM120" s="195" t="s">
        <v>2771</v>
      </c>
    </row>
    <row r="121" s="2" customFormat="1" ht="16.5" customHeight="1">
      <c r="A121" s="37"/>
      <c r="B121" s="38"/>
      <c r="C121" s="207" t="s">
        <v>289</v>
      </c>
      <c r="D121" s="207" t="s">
        <v>2666</v>
      </c>
      <c r="E121" s="208" t="s">
        <v>2772</v>
      </c>
      <c r="F121" s="209" t="s">
        <v>2773</v>
      </c>
      <c r="G121" s="210" t="s">
        <v>134</v>
      </c>
      <c r="H121" s="211">
        <v>10</v>
      </c>
      <c r="I121" s="212"/>
      <c r="J121" s="213">
        <f>ROUND(I121*H121,2)</f>
        <v>0</v>
      </c>
      <c r="K121" s="209" t="s">
        <v>128</v>
      </c>
      <c r="L121" s="214"/>
      <c r="M121" s="215" t="s">
        <v>19</v>
      </c>
      <c r="N121" s="216" t="s">
        <v>42</v>
      </c>
      <c r="O121" s="83"/>
      <c r="P121" s="193">
        <f>O121*H121</f>
        <v>0</v>
      </c>
      <c r="Q121" s="193">
        <v>0.18618999999999999</v>
      </c>
      <c r="R121" s="193">
        <f>Q121*H121</f>
        <v>1.8618999999999999</v>
      </c>
      <c r="S121" s="193">
        <v>0</v>
      </c>
      <c r="T121" s="19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5" t="s">
        <v>155</v>
      </c>
      <c r="AT121" s="195" t="s">
        <v>2666</v>
      </c>
      <c r="AU121" s="195" t="s">
        <v>71</v>
      </c>
      <c r="AY121" s="16" t="s">
        <v>130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6" t="s">
        <v>14</v>
      </c>
      <c r="BK121" s="196">
        <f>ROUND(I121*H121,2)</f>
        <v>0</v>
      </c>
      <c r="BL121" s="16" t="s">
        <v>129</v>
      </c>
      <c r="BM121" s="195" t="s">
        <v>2774</v>
      </c>
    </row>
    <row r="122" s="2" customFormat="1" ht="16.5" customHeight="1">
      <c r="A122" s="37"/>
      <c r="B122" s="38"/>
      <c r="C122" s="207" t="s">
        <v>293</v>
      </c>
      <c r="D122" s="207" t="s">
        <v>2666</v>
      </c>
      <c r="E122" s="208" t="s">
        <v>2775</v>
      </c>
      <c r="F122" s="209" t="s">
        <v>2776</v>
      </c>
      <c r="G122" s="210" t="s">
        <v>134</v>
      </c>
      <c r="H122" s="211">
        <v>10</v>
      </c>
      <c r="I122" s="212"/>
      <c r="J122" s="213">
        <f>ROUND(I122*H122,2)</f>
        <v>0</v>
      </c>
      <c r="K122" s="209" t="s">
        <v>128</v>
      </c>
      <c r="L122" s="214"/>
      <c r="M122" s="215" t="s">
        <v>19</v>
      </c>
      <c r="N122" s="216" t="s">
        <v>42</v>
      </c>
      <c r="O122" s="83"/>
      <c r="P122" s="193">
        <f>O122*H122</f>
        <v>0</v>
      </c>
      <c r="Q122" s="193">
        <v>0.19015000000000001</v>
      </c>
      <c r="R122" s="193">
        <f>Q122*H122</f>
        <v>1.9015000000000002</v>
      </c>
      <c r="S122" s="193">
        <v>0</v>
      </c>
      <c r="T122" s="19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5" t="s">
        <v>155</v>
      </c>
      <c r="AT122" s="195" t="s">
        <v>2666</v>
      </c>
      <c r="AU122" s="195" t="s">
        <v>71</v>
      </c>
      <c r="AY122" s="16" t="s">
        <v>130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6" t="s">
        <v>14</v>
      </c>
      <c r="BK122" s="196">
        <f>ROUND(I122*H122,2)</f>
        <v>0</v>
      </c>
      <c r="BL122" s="16" t="s">
        <v>129</v>
      </c>
      <c r="BM122" s="195" t="s">
        <v>2777</v>
      </c>
    </row>
    <row r="123" s="2" customFormat="1" ht="16.5" customHeight="1">
      <c r="A123" s="37"/>
      <c r="B123" s="38"/>
      <c r="C123" s="207" t="s">
        <v>297</v>
      </c>
      <c r="D123" s="207" t="s">
        <v>2666</v>
      </c>
      <c r="E123" s="208" t="s">
        <v>2778</v>
      </c>
      <c r="F123" s="209" t="s">
        <v>2779</v>
      </c>
      <c r="G123" s="210" t="s">
        <v>134</v>
      </c>
      <c r="H123" s="211">
        <v>10</v>
      </c>
      <c r="I123" s="212"/>
      <c r="J123" s="213">
        <f>ROUND(I123*H123,2)</f>
        <v>0</v>
      </c>
      <c r="K123" s="209" t="s">
        <v>128</v>
      </c>
      <c r="L123" s="214"/>
      <c r="M123" s="215" t="s">
        <v>19</v>
      </c>
      <c r="N123" s="216" t="s">
        <v>42</v>
      </c>
      <c r="O123" s="83"/>
      <c r="P123" s="193">
        <f>O123*H123</f>
        <v>0</v>
      </c>
      <c r="Q123" s="193">
        <v>0.19411999999999999</v>
      </c>
      <c r="R123" s="193">
        <f>Q123*H123</f>
        <v>1.9411999999999998</v>
      </c>
      <c r="S123" s="193">
        <v>0</v>
      </c>
      <c r="T123" s="19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5" t="s">
        <v>155</v>
      </c>
      <c r="AT123" s="195" t="s">
        <v>2666</v>
      </c>
      <c r="AU123" s="195" t="s">
        <v>71</v>
      </c>
      <c r="AY123" s="16" t="s">
        <v>130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6" t="s">
        <v>14</v>
      </c>
      <c r="BK123" s="196">
        <f>ROUND(I123*H123,2)</f>
        <v>0</v>
      </c>
      <c r="BL123" s="16" t="s">
        <v>129</v>
      </c>
      <c r="BM123" s="195" t="s">
        <v>2780</v>
      </c>
    </row>
    <row r="124" s="2" customFormat="1" ht="16.5" customHeight="1">
      <c r="A124" s="37"/>
      <c r="B124" s="38"/>
      <c r="C124" s="207" t="s">
        <v>301</v>
      </c>
      <c r="D124" s="207" t="s">
        <v>2666</v>
      </c>
      <c r="E124" s="208" t="s">
        <v>2781</v>
      </c>
      <c r="F124" s="209" t="s">
        <v>2782</v>
      </c>
      <c r="G124" s="210" t="s">
        <v>134</v>
      </c>
      <c r="H124" s="211">
        <v>6</v>
      </c>
      <c r="I124" s="212"/>
      <c r="J124" s="213">
        <f>ROUND(I124*H124,2)</f>
        <v>0</v>
      </c>
      <c r="K124" s="209" t="s">
        <v>128</v>
      </c>
      <c r="L124" s="214"/>
      <c r="M124" s="215" t="s">
        <v>19</v>
      </c>
      <c r="N124" s="216" t="s">
        <v>42</v>
      </c>
      <c r="O124" s="83"/>
      <c r="P124" s="193">
        <f>O124*H124</f>
        <v>0</v>
      </c>
      <c r="Q124" s="193">
        <v>0.19808000000000001</v>
      </c>
      <c r="R124" s="193">
        <f>Q124*H124</f>
        <v>1.18848</v>
      </c>
      <c r="S124" s="193">
        <v>0</v>
      </c>
      <c r="T124" s="19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5" t="s">
        <v>155</v>
      </c>
      <c r="AT124" s="195" t="s">
        <v>2666</v>
      </c>
      <c r="AU124" s="195" t="s">
        <v>71</v>
      </c>
      <c r="AY124" s="16" t="s">
        <v>130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6" t="s">
        <v>14</v>
      </c>
      <c r="BK124" s="196">
        <f>ROUND(I124*H124,2)</f>
        <v>0</v>
      </c>
      <c r="BL124" s="16" t="s">
        <v>129</v>
      </c>
      <c r="BM124" s="195" t="s">
        <v>2783</v>
      </c>
    </row>
    <row r="125" s="2" customFormat="1" ht="16.5" customHeight="1">
      <c r="A125" s="37"/>
      <c r="B125" s="38"/>
      <c r="C125" s="207" t="s">
        <v>305</v>
      </c>
      <c r="D125" s="207" t="s">
        <v>2666</v>
      </c>
      <c r="E125" s="208" t="s">
        <v>2784</v>
      </c>
      <c r="F125" s="209" t="s">
        <v>2785</v>
      </c>
      <c r="G125" s="210" t="s">
        <v>134</v>
      </c>
      <c r="H125" s="211">
        <v>6</v>
      </c>
      <c r="I125" s="212"/>
      <c r="J125" s="213">
        <f>ROUND(I125*H125,2)</f>
        <v>0</v>
      </c>
      <c r="K125" s="209" t="s">
        <v>128</v>
      </c>
      <c r="L125" s="214"/>
      <c r="M125" s="215" t="s">
        <v>19</v>
      </c>
      <c r="N125" s="216" t="s">
        <v>42</v>
      </c>
      <c r="O125" s="83"/>
      <c r="P125" s="193">
        <f>O125*H125</f>
        <v>0</v>
      </c>
      <c r="Q125" s="193">
        <v>0.20204</v>
      </c>
      <c r="R125" s="193">
        <f>Q125*H125</f>
        <v>1.21224</v>
      </c>
      <c r="S125" s="193">
        <v>0</v>
      </c>
      <c r="T125" s="19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5" t="s">
        <v>155</v>
      </c>
      <c r="AT125" s="195" t="s">
        <v>2666</v>
      </c>
      <c r="AU125" s="195" t="s">
        <v>71</v>
      </c>
      <c r="AY125" s="16" t="s">
        <v>130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6" t="s">
        <v>14</v>
      </c>
      <c r="BK125" s="196">
        <f>ROUND(I125*H125,2)</f>
        <v>0</v>
      </c>
      <c r="BL125" s="16" t="s">
        <v>129</v>
      </c>
      <c r="BM125" s="195" t="s">
        <v>2786</v>
      </c>
    </row>
    <row r="126" s="2" customFormat="1" ht="16.5" customHeight="1">
      <c r="A126" s="37"/>
      <c r="B126" s="38"/>
      <c r="C126" s="207" t="s">
        <v>309</v>
      </c>
      <c r="D126" s="207" t="s">
        <v>2666</v>
      </c>
      <c r="E126" s="208" t="s">
        <v>2787</v>
      </c>
      <c r="F126" s="209" t="s">
        <v>2788</v>
      </c>
      <c r="G126" s="210" t="s">
        <v>134</v>
      </c>
      <c r="H126" s="211">
        <v>6</v>
      </c>
      <c r="I126" s="212"/>
      <c r="J126" s="213">
        <f>ROUND(I126*H126,2)</f>
        <v>0</v>
      </c>
      <c r="K126" s="209" t="s">
        <v>128</v>
      </c>
      <c r="L126" s="214"/>
      <c r="M126" s="215" t="s">
        <v>19</v>
      </c>
      <c r="N126" s="216" t="s">
        <v>42</v>
      </c>
      <c r="O126" s="83"/>
      <c r="P126" s="193">
        <f>O126*H126</f>
        <v>0</v>
      </c>
      <c r="Q126" s="193">
        <v>0.20599999999999999</v>
      </c>
      <c r="R126" s="193">
        <f>Q126*H126</f>
        <v>1.236</v>
      </c>
      <c r="S126" s="193">
        <v>0</v>
      </c>
      <c r="T126" s="19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5" t="s">
        <v>155</v>
      </c>
      <c r="AT126" s="195" t="s">
        <v>2666</v>
      </c>
      <c r="AU126" s="195" t="s">
        <v>71</v>
      </c>
      <c r="AY126" s="16" t="s">
        <v>130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6" t="s">
        <v>14</v>
      </c>
      <c r="BK126" s="196">
        <f>ROUND(I126*H126,2)</f>
        <v>0</v>
      </c>
      <c r="BL126" s="16" t="s">
        <v>129</v>
      </c>
      <c r="BM126" s="195" t="s">
        <v>2789</v>
      </c>
    </row>
    <row r="127" s="2" customFormat="1" ht="16.5" customHeight="1">
      <c r="A127" s="37"/>
      <c r="B127" s="38"/>
      <c r="C127" s="207" t="s">
        <v>313</v>
      </c>
      <c r="D127" s="207" t="s">
        <v>2666</v>
      </c>
      <c r="E127" s="208" t="s">
        <v>2790</v>
      </c>
      <c r="F127" s="209" t="s">
        <v>2791</v>
      </c>
      <c r="G127" s="210" t="s">
        <v>134</v>
      </c>
      <c r="H127" s="211">
        <v>6</v>
      </c>
      <c r="I127" s="212"/>
      <c r="J127" s="213">
        <f>ROUND(I127*H127,2)</f>
        <v>0</v>
      </c>
      <c r="K127" s="209" t="s">
        <v>128</v>
      </c>
      <c r="L127" s="214"/>
      <c r="M127" s="215" t="s">
        <v>19</v>
      </c>
      <c r="N127" s="216" t="s">
        <v>42</v>
      </c>
      <c r="O127" s="83"/>
      <c r="P127" s="193">
        <f>O127*H127</f>
        <v>0</v>
      </c>
      <c r="Q127" s="193">
        <v>0.20996000000000001</v>
      </c>
      <c r="R127" s="193">
        <f>Q127*H127</f>
        <v>1.25976</v>
      </c>
      <c r="S127" s="193">
        <v>0</v>
      </c>
      <c r="T127" s="19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5" t="s">
        <v>155</v>
      </c>
      <c r="AT127" s="195" t="s">
        <v>2666</v>
      </c>
      <c r="AU127" s="195" t="s">
        <v>71</v>
      </c>
      <c r="AY127" s="16" t="s">
        <v>130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6" t="s">
        <v>14</v>
      </c>
      <c r="BK127" s="196">
        <f>ROUND(I127*H127,2)</f>
        <v>0</v>
      </c>
      <c r="BL127" s="16" t="s">
        <v>129</v>
      </c>
      <c r="BM127" s="195" t="s">
        <v>2792</v>
      </c>
    </row>
    <row r="128" s="2" customFormat="1" ht="16.5" customHeight="1">
      <c r="A128" s="37"/>
      <c r="B128" s="38"/>
      <c r="C128" s="207" t="s">
        <v>317</v>
      </c>
      <c r="D128" s="207" t="s">
        <v>2666</v>
      </c>
      <c r="E128" s="208" t="s">
        <v>2793</v>
      </c>
      <c r="F128" s="209" t="s">
        <v>2794</v>
      </c>
      <c r="G128" s="210" t="s">
        <v>134</v>
      </c>
      <c r="H128" s="211">
        <v>6</v>
      </c>
      <c r="I128" s="212"/>
      <c r="J128" s="213">
        <f>ROUND(I128*H128,2)</f>
        <v>0</v>
      </c>
      <c r="K128" s="209" t="s">
        <v>128</v>
      </c>
      <c r="L128" s="214"/>
      <c r="M128" s="215" t="s">
        <v>19</v>
      </c>
      <c r="N128" s="216" t="s">
        <v>42</v>
      </c>
      <c r="O128" s="83"/>
      <c r="P128" s="193">
        <f>O128*H128</f>
        <v>0</v>
      </c>
      <c r="Q128" s="193">
        <v>0.21392</v>
      </c>
      <c r="R128" s="193">
        <f>Q128*H128</f>
        <v>1.28352</v>
      </c>
      <c r="S128" s="193">
        <v>0</v>
      </c>
      <c r="T128" s="19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5" t="s">
        <v>155</v>
      </c>
      <c r="AT128" s="195" t="s">
        <v>2666</v>
      </c>
      <c r="AU128" s="195" t="s">
        <v>71</v>
      </c>
      <c r="AY128" s="16" t="s">
        <v>130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6" t="s">
        <v>14</v>
      </c>
      <c r="BK128" s="196">
        <f>ROUND(I128*H128,2)</f>
        <v>0</v>
      </c>
      <c r="BL128" s="16" t="s">
        <v>129</v>
      </c>
      <c r="BM128" s="195" t="s">
        <v>2795</v>
      </c>
    </row>
    <row r="129" s="2" customFormat="1" ht="16.5" customHeight="1">
      <c r="A129" s="37"/>
      <c r="B129" s="38"/>
      <c r="C129" s="207" t="s">
        <v>321</v>
      </c>
      <c r="D129" s="207" t="s">
        <v>2666</v>
      </c>
      <c r="E129" s="208" t="s">
        <v>2796</v>
      </c>
      <c r="F129" s="209" t="s">
        <v>2797</v>
      </c>
      <c r="G129" s="210" t="s">
        <v>134</v>
      </c>
      <c r="H129" s="211">
        <v>6</v>
      </c>
      <c r="I129" s="212"/>
      <c r="J129" s="213">
        <f>ROUND(I129*H129,2)</f>
        <v>0</v>
      </c>
      <c r="K129" s="209" t="s">
        <v>128</v>
      </c>
      <c r="L129" s="214"/>
      <c r="M129" s="215" t="s">
        <v>19</v>
      </c>
      <c r="N129" s="216" t="s">
        <v>42</v>
      </c>
      <c r="O129" s="83"/>
      <c r="P129" s="193">
        <f>O129*H129</f>
        <v>0</v>
      </c>
      <c r="Q129" s="193">
        <v>0.21787999999999999</v>
      </c>
      <c r="R129" s="193">
        <f>Q129*H129</f>
        <v>1.30728</v>
      </c>
      <c r="S129" s="193">
        <v>0</v>
      </c>
      <c r="T129" s="19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5" t="s">
        <v>155</v>
      </c>
      <c r="AT129" s="195" t="s">
        <v>2666</v>
      </c>
      <c r="AU129" s="195" t="s">
        <v>71</v>
      </c>
      <c r="AY129" s="16" t="s">
        <v>130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6" t="s">
        <v>14</v>
      </c>
      <c r="BK129" s="196">
        <f>ROUND(I129*H129,2)</f>
        <v>0</v>
      </c>
      <c r="BL129" s="16" t="s">
        <v>129</v>
      </c>
      <c r="BM129" s="195" t="s">
        <v>2798</v>
      </c>
    </row>
    <row r="130" s="2" customFormat="1" ht="16.5" customHeight="1">
      <c r="A130" s="37"/>
      <c r="B130" s="38"/>
      <c r="C130" s="207" t="s">
        <v>325</v>
      </c>
      <c r="D130" s="207" t="s">
        <v>2666</v>
      </c>
      <c r="E130" s="208" t="s">
        <v>2799</v>
      </c>
      <c r="F130" s="209" t="s">
        <v>2800</v>
      </c>
      <c r="G130" s="210" t="s">
        <v>134</v>
      </c>
      <c r="H130" s="211">
        <v>6</v>
      </c>
      <c r="I130" s="212"/>
      <c r="J130" s="213">
        <f>ROUND(I130*H130,2)</f>
        <v>0</v>
      </c>
      <c r="K130" s="209" t="s">
        <v>128</v>
      </c>
      <c r="L130" s="214"/>
      <c r="M130" s="215" t="s">
        <v>19</v>
      </c>
      <c r="N130" s="216" t="s">
        <v>42</v>
      </c>
      <c r="O130" s="83"/>
      <c r="P130" s="193">
        <f>O130*H130</f>
        <v>0</v>
      </c>
      <c r="Q130" s="193">
        <v>0.22184999999999999</v>
      </c>
      <c r="R130" s="193">
        <f>Q130*H130</f>
        <v>1.3311</v>
      </c>
      <c r="S130" s="193">
        <v>0</v>
      </c>
      <c r="T130" s="19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5" t="s">
        <v>155</v>
      </c>
      <c r="AT130" s="195" t="s">
        <v>2666</v>
      </c>
      <c r="AU130" s="195" t="s">
        <v>71</v>
      </c>
      <c r="AY130" s="16" t="s">
        <v>130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6" t="s">
        <v>14</v>
      </c>
      <c r="BK130" s="196">
        <f>ROUND(I130*H130,2)</f>
        <v>0</v>
      </c>
      <c r="BL130" s="16" t="s">
        <v>129</v>
      </c>
      <c r="BM130" s="195" t="s">
        <v>2801</v>
      </c>
    </row>
    <row r="131" s="2" customFormat="1" ht="16.5" customHeight="1">
      <c r="A131" s="37"/>
      <c r="B131" s="38"/>
      <c r="C131" s="207" t="s">
        <v>329</v>
      </c>
      <c r="D131" s="207" t="s">
        <v>2666</v>
      </c>
      <c r="E131" s="208" t="s">
        <v>2802</v>
      </c>
      <c r="F131" s="209" t="s">
        <v>2803</v>
      </c>
      <c r="G131" s="210" t="s">
        <v>134</v>
      </c>
      <c r="H131" s="211">
        <v>6</v>
      </c>
      <c r="I131" s="212"/>
      <c r="J131" s="213">
        <f>ROUND(I131*H131,2)</f>
        <v>0</v>
      </c>
      <c r="K131" s="209" t="s">
        <v>128</v>
      </c>
      <c r="L131" s="214"/>
      <c r="M131" s="215" t="s">
        <v>19</v>
      </c>
      <c r="N131" s="216" t="s">
        <v>42</v>
      </c>
      <c r="O131" s="83"/>
      <c r="P131" s="193">
        <f>O131*H131</f>
        <v>0</v>
      </c>
      <c r="Q131" s="193">
        <v>0.22581000000000001</v>
      </c>
      <c r="R131" s="193">
        <f>Q131*H131</f>
        <v>1.35486</v>
      </c>
      <c r="S131" s="193">
        <v>0</v>
      </c>
      <c r="T131" s="19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5" t="s">
        <v>155</v>
      </c>
      <c r="AT131" s="195" t="s">
        <v>2666</v>
      </c>
      <c r="AU131" s="195" t="s">
        <v>71</v>
      </c>
      <c r="AY131" s="16" t="s">
        <v>130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6" t="s">
        <v>14</v>
      </c>
      <c r="BK131" s="196">
        <f>ROUND(I131*H131,2)</f>
        <v>0</v>
      </c>
      <c r="BL131" s="16" t="s">
        <v>129</v>
      </c>
      <c r="BM131" s="195" t="s">
        <v>2804</v>
      </c>
    </row>
    <row r="132" s="2" customFormat="1" ht="16.5" customHeight="1">
      <c r="A132" s="37"/>
      <c r="B132" s="38"/>
      <c r="C132" s="207" t="s">
        <v>333</v>
      </c>
      <c r="D132" s="207" t="s">
        <v>2666</v>
      </c>
      <c r="E132" s="208" t="s">
        <v>2805</v>
      </c>
      <c r="F132" s="209" t="s">
        <v>2806</v>
      </c>
      <c r="G132" s="210" t="s">
        <v>134</v>
      </c>
      <c r="H132" s="211">
        <v>6</v>
      </c>
      <c r="I132" s="212"/>
      <c r="J132" s="213">
        <f>ROUND(I132*H132,2)</f>
        <v>0</v>
      </c>
      <c r="K132" s="209" t="s">
        <v>128</v>
      </c>
      <c r="L132" s="214"/>
      <c r="M132" s="215" t="s">
        <v>19</v>
      </c>
      <c r="N132" s="216" t="s">
        <v>42</v>
      </c>
      <c r="O132" s="83"/>
      <c r="P132" s="193">
        <f>O132*H132</f>
        <v>0</v>
      </c>
      <c r="Q132" s="193">
        <v>0.22977</v>
      </c>
      <c r="R132" s="193">
        <f>Q132*H132</f>
        <v>1.37862</v>
      </c>
      <c r="S132" s="193">
        <v>0</v>
      </c>
      <c r="T132" s="19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5" t="s">
        <v>155</v>
      </c>
      <c r="AT132" s="195" t="s">
        <v>2666</v>
      </c>
      <c r="AU132" s="195" t="s">
        <v>71</v>
      </c>
      <c r="AY132" s="16" t="s">
        <v>130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6" t="s">
        <v>14</v>
      </c>
      <c r="BK132" s="196">
        <f>ROUND(I132*H132,2)</f>
        <v>0</v>
      </c>
      <c r="BL132" s="16" t="s">
        <v>129</v>
      </c>
      <c r="BM132" s="195" t="s">
        <v>2807</v>
      </c>
    </row>
    <row r="133" s="2" customFormat="1" ht="16.5" customHeight="1">
      <c r="A133" s="37"/>
      <c r="B133" s="38"/>
      <c r="C133" s="207" t="s">
        <v>337</v>
      </c>
      <c r="D133" s="207" t="s">
        <v>2666</v>
      </c>
      <c r="E133" s="208" t="s">
        <v>2808</v>
      </c>
      <c r="F133" s="209" t="s">
        <v>2809</v>
      </c>
      <c r="G133" s="210" t="s">
        <v>134</v>
      </c>
      <c r="H133" s="211">
        <v>6</v>
      </c>
      <c r="I133" s="212"/>
      <c r="J133" s="213">
        <f>ROUND(I133*H133,2)</f>
        <v>0</v>
      </c>
      <c r="K133" s="209" t="s">
        <v>128</v>
      </c>
      <c r="L133" s="214"/>
      <c r="M133" s="215" t="s">
        <v>19</v>
      </c>
      <c r="N133" s="216" t="s">
        <v>42</v>
      </c>
      <c r="O133" s="83"/>
      <c r="P133" s="193">
        <f>O133*H133</f>
        <v>0</v>
      </c>
      <c r="Q133" s="193">
        <v>0.23372999999999999</v>
      </c>
      <c r="R133" s="193">
        <f>Q133*H133</f>
        <v>1.40238</v>
      </c>
      <c r="S133" s="193">
        <v>0</v>
      </c>
      <c r="T133" s="19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5" t="s">
        <v>155</v>
      </c>
      <c r="AT133" s="195" t="s">
        <v>2666</v>
      </c>
      <c r="AU133" s="195" t="s">
        <v>71</v>
      </c>
      <c r="AY133" s="16" t="s">
        <v>130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6" t="s">
        <v>14</v>
      </c>
      <c r="BK133" s="196">
        <f>ROUND(I133*H133,2)</f>
        <v>0</v>
      </c>
      <c r="BL133" s="16" t="s">
        <v>129</v>
      </c>
      <c r="BM133" s="195" t="s">
        <v>2810</v>
      </c>
    </row>
    <row r="134" s="2" customFormat="1" ht="16.5" customHeight="1">
      <c r="A134" s="37"/>
      <c r="B134" s="38"/>
      <c r="C134" s="207" t="s">
        <v>341</v>
      </c>
      <c r="D134" s="207" t="s">
        <v>2666</v>
      </c>
      <c r="E134" s="208" t="s">
        <v>2811</v>
      </c>
      <c r="F134" s="209" t="s">
        <v>2812</v>
      </c>
      <c r="G134" s="210" t="s">
        <v>134</v>
      </c>
      <c r="H134" s="211">
        <v>4</v>
      </c>
      <c r="I134" s="212"/>
      <c r="J134" s="213">
        <f>ROUND(I134*H134,2)</f>
        <v>0</v>
      </c>
      <c r="K134" s="209" t="s">
        <v>128</v>
      </c>
      <c r="L134" s="214"/>
      <c r="M134" s="215" t="s">
        <v>19</v>
      </c>
      <c r="N134" s="216" t="s">
        <v>42</v>
      </c>
      <c r="O134" s="83"/>
      <c r="P134" s="193">
        <f>O134*H134</f>
        <v>0</v>
      </c>
      <c r="Q134" s="193">
        <v>0.23769000000000001</v>
      </c>
      <c r="R134" s="193">
        <f>Q134*H134</f>
        <v>0.95076000000000005</v>
      </c>
      <c r="S134" s="193">
        <v>0</v>
      </c>
      <c r="T134" s="19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5" t="s">
        <v>155</v>
      </c>
      <c r="AT134" s="195" t="s">
        <v>2666</v>
      </c>
      <c r="AU134" s="195" t="s">
        <v>71</v>
      </c>
      <c r="AY134" s="16" t="s">
        <v>130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6" t="s">
        <v>14</v>
      </c>
      <c r="BK134" s="196">
        <f>ROUND(I134*H134,2)</f>
        <v>0</v>
      </c>
      <c r="BL134" s="16" t="s">
        <v>129</v>
      </c>
      <c r="BM134" s="195" t="s">
        <v>2813</v>
      </c>
    </row>
    <row r="135" s="2" customFormat="1" ht="16.5" customHeight="1">
      <c r="A135" s="37"/>
      <c r="B135" s="38"/>
      <c r="C135" s="207" t="s">
        <v>345</v>
      </c>
      <c r="D135" s="207" t="s">
        <v>2666</v>
      </c>
      <c r="E135" s="208" t="s">
        <v>2814</v>
      </c>
      <c r="F135" s="209" t="s">
        <v>2815</v>
      </c>
      <c r="G135" s="210" t="s">
        <v>134</v>
      </c>
      <c r="H135" s="211">
        <v>2000</v>
      </c>
      <c r="I135" s="212"/>
      <c r="J135" s="213">
        <f>ROUND(I135*H135,2)</f>
        <v>0</v>
      </c>
      <c r="K135" s="209" t="s">
        <v>128</v>
      </c>
      <c r="L135" s="214"/>
      <c r="M135" s="215" t="s">
        <v>19</v>
      </c>
      <c r="N135" s="216" t="s">
        <v>42</v>
      </c>
      <c r="O135" s="83"/>
      <c r="P135" s="193">
        <f>O135*H135</f>
        <v>0</v>
      </c>
      <c r="Q135" s="193">
        <v>3.0000000000000001E-05</v>
      </c>
      <c r="R135" s="193">
        <f>Q135*H135</f>
        <v>0.060000000000000005</v>
      </c>
      <c r="S135" s="193">
        <v>0</v>
      </c>
      <c r="T135" s="19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5" t="s">
        <v>155</v>
      </c>
      <c r="AT135" s="195" t="s">
        <v>2666</v>
      </c>
      <c r="AU135" s="195" t="s">
        <v>71</v>
      </c>
      <c r="AY135" s="16" t="s">
        <v>130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6" t="s">
        <v>14</v>
      </c>
      <c r="BK135" s="196">
        <f>ROUND(I135*H135,2)</f>
        <v>0</v>
      </c>
      <c r="BL135" s="16" t="s">
        <v>129</v>
      </c>
      <c r="BM135" s="195" t="s">
        <v>2816</v>
      </c>
    </row>
    <row r="136" s="2" customFormat="1" ht="16.5" customHeight="1">
      <c r="A136" s="37"/>
      <c r="B136" s="38"/>
      <c r="C136" s="207" t="s">
        <v>349</v>
      </c>
      <c r="D136" s="207" t="s">
        <v>2666</v>
      </c>
      <c r="E136" s="208" t="s">
        <v>2817</v>
      </c>
      <c r="F136" s="209" t="s">
        <v>2818</v>
      </c>
      <c r="G136" s="210" t="s">
        <v>134</v>
      </c>
      <c r="H136" s="211">
        <v>200</v>
      </c>
      <c r="I136" s="212"/>
      <c r="J136" s="213">
        <f>ROUND(I136*H136,2)</f>
        <v>0</v>
      </c>
      <c r="K136" s="209" t="s">
        <v>128</v>
      </c>
      <c r="L136" s="214"/>
      <c r="M136" s="215" t="s">
        <v>19</v>
      </c>
      <c r="N136" s="216" t="s">
        <v>42</v>
      </c>
      <c r="O136" s="83"/>
      <c r="P136" s="193">
        <f>O136*H136</f>
        <v>0</v>
      </c>
      <c r="Q136" s="193">
        <v>0.00025999999999999998</v>
      </c>
      <c r="R136" s="193">
        <f>Q136*H136</f>
        <v>0.051999999999999998</v>
      </c>
      <c r="S136" s="193">
        <v>0</v>
      </c>
      <c r="T136" s="19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5" t="s">
        <v>155</v>
      </c>
      <c r="AT136" s="195" t="s">
        <v>2666</v>
      </c>
      <c r="AU136" s="195" t="s">
        <v>71</v>
      </c>
      <c r="AY136" s="16" t="s">
        <v>130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6" t="s">
        <v>14</v>
      </c>
      <c r="BK136" s="196">
        <f>ROUND(I136*H136,2)</f>
        <v>0</v>
      </c>
      <c r="BL136" s="16" t="s">
        <v>129</v>
      </c>
      <c r="BM136" s="195" t="s">
        <v>2819</v>
      </c>
    </row>
    <row r="137" s="2" customFormat="1" ht="16.5" customHeight="1">
      <c r="A137" s="37"/>
      <c r="B137" s="38"/>
      <c r="C137" s="207" t="s">
        <v>353</v>
      </c>
      <c r="D137" s="207" t="s">
        <v>2666</v>
      </c>
      <c r="E137" s="208" t="s">
        <v>2820</v>
      </c>
      <c r="F137" s="209" t="s">
        <v>2821</v>
      </c>
      <c r="G137" s="210" t="s">
        <v>134</v>
      </c>
      <c r="H137" s="211">
        <v>20</v>
      </c>
      <c r="I137" s="212"/>
      <c r="J137" s="213">
        <f>ROUND(I137*H137,2)</f>
        <v>0</v>
      </c>
      <c r="K137" s="209" t="s">
        <v>128</v>
      </c>
      <c r="L137" s="214"/>
      <c r="M137" s="215" t="s">
        <v>19</v>
      </c>
      <c r="N137" s="216" t="s">
        <v>42</v>
      </c>
      <c r="O137" s="83"/>
      <c r="P137" s="193">
        <f>O137*H137</f>
        <v>0</v>
      </c>
      <c r="Q137" s="193">
        <v>0.32705000000000001</v>
      </c>
      <c r="R137" s="193">
        <f>Q137*H137</f>
        <v>6.5410000000000004</v>
      </c>
      <c r="S137" s="193">
        <v>0</v>
      </c>
      <c r="T137" s="19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5" t="s">
        <v>155</v>
      </c>
      <c r="AT137" s="195" t="s">
        <v>2666</v>
      </c>
      <c r="AU137" s="195" t="s">
        <v>71</v>
      </c>
      <c r="AY137" s="16" t="s">
        <v>130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6" t="s">
        <v>14</v>
      </c>
      <c r="BK137" s="196">
        <f>ROUND(I137*H137,2)</f>
        <v>0</v>
      </c>
      <c r="BL137" s="16" t="s">
        <v>129</v>
      </c>
      <c r="BM137" s="195" t="s">
        <v>2822</v>
      </c>
    </row>
    <row r="138" s="2" customFormat="1" ht="16.5" customHeight="1">
      <c r="A138" s="37"/>
      <c r="B138" s="38"/>
      <c r="C138" s="207" t="s">
        <v>357</v>
      </c>
      <c r="D138" s="207" t="s">
        <v>2666</v>
      </c>
      <c r="E138" s="208" t="s">
        <v>2823</v>
      </c>
      <c r="F138" s="209" t="s">
        <v>2824</v>
      </c>
      <c r="G138" s="210" t="s">
        <v>134</v>
      </c>
      <c r="H138" s="211">
        <v>20</v>
      </c>
      <c r="I138" s="212"/>
      <c r="J138" s="213">
        <f>ROUND(I138*H138,2)</f>
        <v>0</v>
      </c>
      <c r="K138" s="209" t="s">
        <v>128</v>
      </c>
      <c r="L138" s="214"/>
      <c r="M138" s="215" t="s">
        <v>19</v>
      </c>
      <c r="N138" s="216" t="s">
        <v>42</v>
      </c>
      <c r="O138" s="83"/>
      <c r="P138" s="193">
        <f>O138*H138</f>
        <v>0</v>
      </c>
      <c r="Q138" s="193">
        <v>0.32700000000000001</v>
      </c>
      <c r="R138" s="193">
        <f>Q138*H138</f>
        <v>6.54</v>
      </c>
      <c r="S138" s="193">
        <v>0</v>
      </c>
      <c r="T138" s="19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5" t="s">
        <v>155</v>
      </c>
      <c r="AT138" s="195" t="s">
        <v>2666</v>
      </c>
      <c r="AU138" s="195" t="s">
        <v>71</v>
      </c>
      <c r="AY138" s="16" t="s">
        <v>130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6" t="s">
        <v>14</v>
      </c>
      <c r="BK138" s="196">
        <f>ROUND(I138*H138,2)</f>
        <v>0</v>
      </c>
      <c r="BL138" s="16" t="s">
        <v>129</v>
      </c>
      <c r="BM138" s="195" t="s">
        <v>2825</v>
      </c>
    </row>
    <row r="139" s="2" customFormat="1" ht="16.5" customHeight="1">
      <c r="A139" s="37"/>
      <c r="B139" s="38"/>
      <c r="C139" s="207" t="s">
        <v>361</v>
      </c>
      <c r="D139" s="207" t="s">
        <v>2666</v>
      </c>
      <c r="E139" s="208" t="s">
        <v>2826</v>
      </c>
      <c r="F139" s="209" t="s">
        <v>2827</v>
      </c>
      <c r="G139" s="210" t="s">
        <v>134</v>
      </c>
      <c r="H139" s="211">
        <v>20</v>
      </c>
      <c r="I139" s="212"/>
      <c r="J139" s="213">
        <f>ROUND(I139*H139,2)</f>
        <v>0</v>
      </c>
      <c r="K139" s="209" t="s">
        <v>128</v>
      </c>
      <c r="L139" s="214"/>
      <c r="M139" s="215" t="s">
        <v>19</v>
      </c>
      <c r="N139" s="216" t="s">
        <v>42</v>
      </c>
      <c r="O139" s="83"/>
      <c r="P139" s="193">
        <f>O139*H139</f>
        <v>0</v>
      </c>
      <c r="Q139" s="193">
        <v>0.27500000000000002</v>
      </c>
      <c r="R139" s="193">
        <f>Q139*H139</f>
        <v>5.5</v>
      </c>
      <c r="S139" s="193">
        <v>0</v>
      </c>
      <c r="T139" s="19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5" t="s">
        <v>155</v>
      </c>
      <c r="AT139" s="195" t="s">
        <v>2666</v>
      </c>
      <c r="AU139" s="195" t="s">
        <v>71</v>
      </c>
      <c r="AY139" s="16" t="s">
        <v>130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6" t="s">
        <v>14</v>
      </c>
      <c r="BK139" s="196">
        <f>ROUND(I139*H139,2)</f>
        <v>0</v>
      </c>
      <c r="BL139" s="16" t="s">
        <v>129</v>
      </c>
      <c r="BM139" s="195" t="s">
        <v>2828</v>
      </c>
    </row>
    <row r="140" s="2" customFormat="1" ht="16.5" customHeight="1">
      <c r="A140" s="37"/>
      <c r="B140" s="38"/>
      <c r="C140" s="207" t="s">
        <v>365</v>
      </c>
      <c r="D140" s="207" t="s">
        <v>2666</v>
      </c>
      <c r="E140" s="208" t="s">
        <v>2829</v>
      </c>
      <c r="F140" s="209" t="s">
        <v>2830</v>
      </c>
      <c r="G140" s="210" t="s">
        <v>134</v>
      </c>
      <c r="H140" s="211">
        <v>10</v>
      </c>
      <c r="I140" s="212"/>
      <c r="J140" s="213">
        <f>ROUND(I140*H140,2)</f>
        <v>0</v>
      </c>
      <c r="K140" s="209" t="s">
        <v>128</v>
      </c>
      <c r="L140" s="214"/>
      <c r="M140" s="215" t="s">
        <v>19</v>
      </c>
      <c r="N140" s="216" t="s">
        <v>42</v>
      </c>
      <c r="O140" s="83"/>
      <c r="P140" s="193">
        <f>O140*H140</f>
        <v>0</v>
      </c>
      <c r="Q140" s="193">
        <v>0.32729999999999998</v>
      </c>
      <c r="R140" s="193">
        <f>Q140*H140</f>
        <v>3.2729999999999997</v>
      </c>
      <c r="S140" s="193">
        <v>0</v>
      </c>
      <c r="T140" s="19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5" t="s">
        <v>155</v>
      </c>
      <c r="AT140" s="195" t="s">
        <v>2666</v>
      </c>
      <c r="AU140" s="195" t="s">
        <v>71</v>
      </c>
      <c r="AY140" s="16" t="s">
        <v>130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6" t="s">
        <v>14</v>
      </c>
      <c r="BK140" s="196">
        <f>ROUND(I140*H140,2)</f>
        <v>0</v>
      </c>
      <c r="BL140" s="16" t="s">
        <v>129</v>
      </c>
      <c r="BM140" s="195" t="s">
        <v>2831</v>
      </c>
    </row>
    <row r="141" s="2" customFormat="1" ht="16.5" customHeight="1">
      <c r="A141" s="37"/>
      <c r="B141" s="38"/>
      <c r="C141" s="207" t="s">
        <v>369</v>
      </c>
      <c r="D141" s="207" t="s">
        <v>2666</v>
      </c>
      <c r="E141" s="208" t="s">
        <v>2832</v>
      </c>
      <c r="F141" s="209" t="s">
        <v>2833</v>
      </c>
      <c r="G141" s="210" t="s">
        <v>134</v>
      </c>
      <c r="H141" s="211">
        <v>10</v>
      </c>
      <c r="I141" s="212"/>
      <c r="J141" s="213">
        <f>ROUND(I141*H141,2)</f>
        <v>0</v>
      </c>
      <c r="K141" s="209" t="s">
        <v>128</v>
      </c>
      <c r="L141" s="214"/>
      <c r="M141" s="215" t="s">
        <v>19</v>
      </c>
      <c r="N141" s="216" t="s">
        <v>42</v>
      </c>
      <c r="O141" s="83"/>
      <c r="P141" s="193">
        <f>O141*H141</f>
        <v>0</v>
      </c>
      <c r="Q141" s="193">
        <v>0.32729999999999998</v>
      </c>
      <c r="R141" s="193">
        <f>Q141*H141</f>
        <v>3.2729999999999997</v>
      </c>
      <c r="S141" s="193">
        <v>0</v>
      </c>
      <c r="T141" s="19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5" t="s">
        <v>155</v>
      </c>
      <c r="AT141" s="195" t="s">
        <v>2666</v>
      </c>
      <c r="AU141" s="195" t="s">
        <v>71</v>
      </c>
      <c r="AY141" s="16" t="s">
        <v>130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6" t="s">
        <v>14</v>
      </c>
      <c r="BK141" s="196">
        <f>ROUND(I141*H141,2)</f>
        <v>0</v>
      </c>
      <c r="BL141" s="16" t="s">
        <v>129</v>
      </c>
      <c r="BM141" s="195" t="s">
        <v>2834</v>
      </c>
    </row>
    <row r="142" s="2" customFormat="1" ht="16.5" customHeight="1">
      <c r="A142" s="37"/>
      <c r="B142" s="38"/>
      <c r="C142" s="207" t="s">
        <v>373</v>
      </c>
      <c r="D142" s="207" t="s">
        <v>2666</v>
      </c>
      <c r="E142" s="208" t="s">
        <v>2835</v>
      </c>
      <c r="F142" s="209" t="s">
        <v>2836</v>
      </c>
      <c r="G142" s="210" t="s">
        <v>416</v>
      </c>
      <c r="H142" s="211">
        <v>30</v>
      </c>
      <c r="I142" s="212"/>
      <c r="J142" s="213">
        <f>ROUND(I142*H142,2)</f>
        <v>0</v>
      </c>
      <c r="K142" s="209" t="s">
        <v>128</v>
      </c>
      <c r="L142" s="214"/>
      <c r="M142" s="215" t="s">
        <v>19</v>
      </c>
      <c r="N142" s="216" t="s">
        <v>42</v>
      </c>
      <c r="O142" s="83"/>
      <c r="P142" s="193">
        <f>O142*H142</f>
        <v>0</v>
      </c>
      <c r="Q142" s="193">
        <v>0.06003</v>
      </c>
      <c r="R142" s="193">
        <f>Q142*H142</f>
        <v>1.8009</v>
      </c>
      <c r="S142" s="193">
        <v>0</v>
      </c>
      <c r="T142" s="19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5" t="s">
        <v>155</v>
      </c>
      <c r="AT142" s="195" t="s">
        <v>2666</v>
      </c>
      <c r="AU142" s="195" t="s">
        <v>71</v>
      </c>
      <c r="AY142" s="16" t="s">
        <v>130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6" t="s">
        <v>14</v>
      </c>
      <c r="BK142" s="196">
        <f>ROUND(I142*H142,2)</f>
        <v>0</v>
      </c>
      <c r="BL142" s="16" t="s">
        <v>129</v>
      </c>
      <c r="BM142" s="195" t="s">
        <v>2837</v>
      </c>
    </row>
    <row r="143" s="2" customFormat="1" ht="16.5" customHeight="1">
      <c r="A143" s="37"/>
      <c r="B143" s="38"/>
      <c r="C143" s="207" t="s">
        <v>377</v>
      </c>
      <c r="D143" s="207" t="s">
        <v>2666</v>
      </c>
      <c r="E143" s="208" t="s">
        <v>2838</v>
      </c>
      <c r="F143" s="209" t="s">
        <v>2839</v>
      </c>
      <c r="G143" s="210" t="s">
        <v>416</v>
      </c>
      <c r="H143" s="211">
        <v>30</v>
      </c>
      <c r="I143" s="212"/>
      <c r="J143" s="213">
        <f>ROUND(I143*H143,2)</f>
        <v>0</v>
      </c>
      <c r="K143" s="209" t="s">
        <v>128</v>
      </c>
      <c r="L143" s="214"/>
      <c r="M143" s="215" t="s">
        <v>19</v>
      </c>
      <c r="N143" s="216" t="s">
        <v>42</v>
      </c>
      <c r="O143" s="83"/>
      <c r="P143" s="193">
        <f>O143*H143</f>
        <v>0</v>
      </c>
      <c r="Q143" s="193">
        <v>0.06003</v>
      </c>
      <c r="R143" s="193">
        <f>Q143*H143</f>
        <v>1.8009</v>
      </c>
      <c r="S143" s="193">
        <v>0</v>
      </c>
      <c r="T143" s="19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5" t="s">
        <v>155</v>
      </c>
      <c r="AT143" s="195" t="s">
        <v>2666</v>
      </c>
      <c r="AU143" s="195" t="s">
        <v>71</v>
      </c>
      <c r="AY143" s="16" t="s">
        <v>130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6" t="s">
        <v>14</v>
      </c>
      <c r="BK143" s="196">
        <f>ROUND(I143*H143,2)</f>
        <v>0</v>
      </c>
      <c r="BL143" s="16" t="s">
        <v>129</v>
      </c>
      <c r="BM143" s="195" t="s">
        <v>2840</v>
      </c>
    </row>
    <row r="144" s="2" customFormat="1" ht="16.5" customHeight="1">
      <c r="A144" s="37"/>
      <c r="B144" s="38"/>
      <c r="C144" s="207" t="s">
        <v>381</v>
      </c>
      <c r="D144" s="207" t="s">
        <v>2666</v>
      </c>
      <c r="E144" s="208" t="s">
        <v>2841</v>
      </c>
      <c r="F144" s="209" t="s">
        <v>2842</v>
      </c>
      <c r="G144" s="210" t="s">
        <v>416</v>
      </c>
      <c r="H144" s="211">
        <v>30</v>
      </c>
      <c r="I144" s="212"/>
      <c r="J144" s="213">
        <f>ROUND(I144*H144,2)</f>
        <v>0</v>
      </c>
      <c r="K144" s="209" t="s">
        <v>128</v>
      </c>
      <c r="L144" s="214"/>
      <c r="M144" s="215" t="s">
        <v>19</v>
      </c>
      <c r="N144" s="216" t="s">
        <v>42</v>
      </c>
      <c r="O144" s="83"/>
      <c r="P144" s="193">
        <f>O144*H144</f>
        <v>0</v>
      </c>
      <c r="Q144" s="193">
        <v>0.064979999999999996</v>
      </c>
      <c r="R144" s="193">
        <f>Q144*H144</f>
        <v>1.9493999999999998</v>
      </c>
      <c r="S144" s="193">
        <v>0</v>
      </c>
      <c r="T144" s="19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5" t="s">
        <v>155</v>
      </c>
      <c r="AT144" s="195" t="s">
        <v>2666</v>
      </c>
      <c r="AU144" s="195" t="s">
        <v>71</v>
      </c>
      <c r="AY144" s="16" t="s">
        <v>130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6" t="s">
        <v>14</v>
      </c>
      <c r="BK144" s="196">
        <f>ROUND(I144*H144,2)</f>
        <v>0</v>
      </c>
      <c r="BL144" s="16" t="s">
        <v>129</v>
      </c>
      <c r="BM144" s="195" t="s">
        <v>2843</v>
      </c>
    </row>
    <row r="145" s="2" customFormat="1" ht="16.5" customHeight="1">
      <c r="A145" s="37"/>
      <c r="B145" s="38"/>
      <c r="C145" s="207" t="s">
        <v>385</v>
      </c>
      <c r="D145" s="207" t="s">
        <v>2666</v>
      </c>
      <c r="E145" s="208" t="s">
        <v>2844</v>
      </c>
      <c r="F145" s="209" t="s">
        <v>2845</v>
      </c>
      <c r="G145" s="210" t="s">
        <v>416</v>
      </c>
      <c r="H145" s="211">
        <v>30</v>
      </c>
      <c r="I145" s="212"/>
      <c r="J145" s="213">
        <f>ROUND(I145*H145,2)</f>
        <v>0</v>
      </c>
      <c r="K145" s="209" t="s">
        <v>128</v>
      </c>
      <c r="L145" s="214"/>
      <c r="M145" s="215" t="s">
        <v>19</v>
      </c>
      <c r="N145" s="216" t="s">
        <v>42</v>
      </c>
      <c r="O145" s="83"/>
      <c r="P145" s="193">
        <f>O145*H145</f>
        <v>0</v>
      </c>
      <c r="Q145" s="193">
        <v>0.049390000000000003</v>
      </c>
      <c r="R145" s="193">
        <f>Q145*H145</f>
        <v>1.4817</v>
      </c>
      <c r="S145" s="193">
        <v>0</v>
      </c>
      <c r="T145" s="19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5" t="s">
        <v>155</v>
      </c>
      <c r="AT145" s="195" t="s">
        <v>2666</v>
      </c>
      <c r="AU145" s="195" t="s">
        <v>71</v>
      </c>
      <c r="AY145" s="16" t="s">
        <v>130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6" t="s">
        <v>14</v>
      </c>
      <c r="BK145" s="196">
        <f>ROUND(I145*H145,2)</f>
        <v>0</v>
      </c>
      <c r="BL145" s="16" t="s">
        <v>129</v>
      </c>
      <c r="BM145" s="195" t="s">
        <v>2846</v>
      </c>
    </row>
    <row r="146" s="2" customFormat="1" ht="16.5" customHeight="1">
      <c r="A146" s="37"/>
      <c r="B146" s="38"/>
      <c r="C146" s="207" t="s">
        <v>389</v>
      </c>
      <c r="D146" s="207" t="s">
        <v>2666</v>
      </c>
      <c r="E146" s="208" t="s">
        <v>2847</v>
      </c>
      <c r="F146" s="209" t="s">
        <v>2848</v>
      </c>
      <c r="G146" s="210" t="s">
        <v>416</v>
      </c>
      <c r="H146" s="211">
        <v>30</v>
      </c>
      <c r="I146" s="212"/>
      <c r="J146" s="213">
        <f>ROUND(I146*H146,2)</f>
        <v>0</v>
      </c>
      <c r="K146" s="209" t="s">
        <v>128</v>
      </c>
      <c r="L146" s="214"/>
      <c r="M146" s="215" t="s">
        <v>19</v>
      </c>
      <c r="N146" s="216" t="s">
        <v>42</v>
      </c>
      <c r="O146" s="83"/>
      <c r="P146" s="193">
        <f>O146*H146</f>
        <v>0</v>
      </c>
      <c r="Q146" s="193">
        <v>0.049390000000000003</v>
      </c>
      <c r="R146" s="193">
        <f>Q146*H146</f>
        <v>1.4817</v>
      </c>
      <c r="S146" s="193">
        <v>0</v>
      </c>
      <c r="T146" s="19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5" t="s">
        <v>155</v>
      </c>
      <c r="AT146" s="195" t="s">
        <v>2666</v>
      </c>
      <c r="AU146" s="195" t="s">
        <v>71</v>
      </c>
      <c r="AY146" s="16" t="s">
        <v>130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6" t="s">
        <v>14</v>
      </c>
      <c r="BK146" s="196">
        <f>ROUND(I146*H146,2)</f>
        <v>0</v>
      </c>
      <c r="BL146" s="16" t="s">
        <v>129</v>
      </c>
      <c r="BM146" s="195" t="s">
        <v>2849</v>
      </c>
    </row>
    <row r="147" s="2" customFormat="1" ht="16.5" customHeight="1">
      <c r="A147" s="37"/>
      <c r="B147" s="38"/>
      <c r="C147" s="207" t="s">
        <v>393</v>
      </c>
      <c r="D147" s="207" t="s">
        <v>2666</v>
      </c>
      <c r="E147" s="208" t="s">
        <v>2850</v>
      </c>
      <c r="F147" s="209" t="s">
        <v>2851</v>
      </c>
      <c r="G147" s="210" t="s">
        <v>134</v>
      </c>
      <c r="H147" s="211">
        <v>30</v>
      </c>
      <c r="I147" s="212"/>
      <c r="J147" s="213">
        <f>ROUND(I147*H147,2)</f>
        <v>0</v>
      </c>
      <c r="K147" s="209" t="s">
        <v>128</v>
      </c>
      <c r="L147" s="214"/>
      <c r="M147" s="215" t="s">
        <v>19</v>
      </c>
      <c r="N147" s="216" t="s">
        <v>42</v>
      </c>
      <c r="O147" s="83"/>
      <c r="P147" s="193">
        <f>O147*H147</f>
        <v>0</v>
      </c>
      <c r="Q147" s="193">
        <v>0.00052999999999999998</v>
      </c>
      <c r="R147" s="193">
        <f>Q147*H147</f>
        <v>0.015900000000000001</v>
      </c>
      <c r="S147" s="193">
        <v>0</v>
      </c>
      <c r="T147" s="19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5" t="s">
        <v>155</v>
      </c>
      <c r="AT147" s="195" t="s">
        <v>2666</v>
      </c>
      <c r="AU147" s="195" t="s">
        <v>71</v>
      </c>
      <c r="AY147" s="16" t="s">
        <v>130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6" t="s">
        <v>14</v>
      </c>
      <c r="BK147" s="196">
        <f>ROUND(I147*H147,2)</f>
        <v>0</v>
      </c>
      <c r="BL147" s="16" t="s">
        <v>129</v>
      </c>
      <c r="BM147" s="195" t="s">
        <v>2852</v>
      </c>
    </row>
    <row r="148" s="2" customFormat="1" ht="16.5" customHeight="1">
      <c r="A148" s="37"/>
      <c r="B148" s="38"/>
      <c r="C148" s="207" t="s">
        <v>397</v>
      </c>
      <c r="D148" s="207" t="s">
        <v>2666</v>
      </c>
      <c r="E148" s="208" t="s">
        <v>2853</v>
      </c>
      <c r="F148" s="209" t="s">
        <v>2854</v>
      </c>
      <c r="G148" s="210" t="s">
        <v>134</v>
      </c>
      <c r="H148" s="211">
        <v>30</v>
      </c>
      <c r="I148" s="212"/>
      <c r="J148" s="213">
        <f>ROUND(I148*H148,2)</f>
        <v>0</v>
      </c>
      <c r="K148" s="209" t="s">
        <v>128</v>
      </c>
      <c r="L148" s="214"/>
      <c r="M148" s="215" t="s">
        <v>19</v>
      </c>
      <c r="N148" s="216" t="s">
        <v>42</v>
      </c>
      <c r="O148" s="83"/>
      <c r="P148" s="193">
        <f>O148*H148</f>
        <v>0</v>
      </c>
      <c r="Q148" s="193">
        <v>0.00059999999999999995</v>
      </c>
      <c r="R148" s="193">
        <f>Q148*H148</f>
        <v>0.017999999999999999</v>
      </c>
      <c r="S148" s="193">
        <v>0</v>
      </c>
      <c r="T148" s="19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5" t="s">
        <v>155</v>
      </c>
      <c r="AT148" s="195" t="s">
        <v>2666</v>
      </c>
      <c r="AU148" s="195" t="s">
        <v>71</v>
      </c>
      <c r="AY148" s="16" t="s">
        <v>130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6" t="s">
        <v>14</v>
      </c>
      <c r="BK148" s="196">
        <f>ROUND(I148*H148,2)</f>
        <v>0</v>
      </c>
      <c r="BL148" s="16" t="s">
        <v>129</v>
      </c>
      <c r="BM148" s="195" t="s">
        <v>2855</v>
      </c>
    </row>
    <row r="149" s="2" customFormat="1" ht="16.5" customHeight="1">
      <c r="A149" s="37"/>
      <c r="B149" s="38"/>
      <c r="C149" s="207" t="s">
        <v>401</v>
      </c>
      <c r="D149" s="207" t="s">
        <v>2666</v>
      </c>
      <c r="E149" s="208" t="s">
        <v>2856</v>
      </c>
      <c r="F149" s="209" t="s">
        <v>2857</v>
      </c>
      <c r="G149" s="210" t="s">
        <v>134</v>
      </c>
      <c r="H149" s="211">
        <v>30</v>
      </c>
      <c r="I149" s="212"/>
      <c r="J149" s="213">
        <f>ROUND(I149*H149,2)</f>
        <v>0</v>
      </c>
      <c r="K149" s="209" t="s">
        <v>128</v>
      </c>
      <c r="L149" s="214"/>
      <c r="M149" s="215" t="s">
        <v>19</v>
      </c>
      <c r="N149" s="216" t="s">
        <v>42</v>
      </c>
      <c r="O149" s="83"/>
      <c r="P149" s="193">
        <f>O149*H149</f>
        <v>0</v>
      </c>
      <c r="Q149" s="193">
        <v>0.00035</v>
      </c>
      <c r="R149" s="193">
        <f>Q149*H149</f>
        <v>0.010500000000000001</v>
      </c>
      <c r="S149" s="193">
        <v>0</v>
      </c>
      <c r="T149" s="19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5" t="s">
        <v>155</v>
      </c>
      <c r="AT149" s="195" t="s">
        <v>2666</v>
      </c>
      <c r="AU149" s="195" t="s">
        <v>71</v>
      </c>
      <c r="AY149" s="16" t="s">
        <v>130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6" t="s">
        <v>14</v>
      </c>
      <c r="BK149" s="196">
        <f>ROUND(I149*H149,2)</f>
        <v>0</v>
      </c>
      <c r="BL149" s="16" t="s">
        <v>129</v>
      </c>
      <c r="BM149" s="195" t="s">
        <v>2858</v>
      </c>
    </row>
    <row r="150" s="2" customFormat="1" ht="16.5" customHeight="1">
      <c r="A150" s="37"/>
      <c r="B150" s="38"/>
      <c r="C150" s="207" t="s">
        <v>405</v>
      </c>
      <c r="D150" s="207" t="s">
        <v>2666</v>
      </c>
      <c r="E150" s="208" t="s">
        <v>2859</v>
      </c>
      <c r="F150" s="209" t="s">
        <v>2860</v>
      </c>
      <c r="G150" s="210" t="s">
        <v>134</v>
      </c>
      <c r="H150" s="211">
        <v>30</v>
      </c>
      <c r="I150" s="212"/>
      <c r="J150" s="213">
        <f>ROUND(I150*H150,2)</f>
        <v>0</v>
      </c>
      <c r="K150" s="209" t="s">
        <v>128</v>
      </c>
      <c r="L150" s="214"/>
      <c r="M150" s="215" t="s">
        <v>19</v>
      </c>
      <c r="N150" s="216" t="s">
        <v>42</v>
      </c>
      <c r="O150" s="83"/>
      <c r="P150" s="193">
        <f>O150*H150</f>
        <v>0</v>
      </c>
      <c r="Q150" s="193">
        <v>0.00038999999999999999</v>
      </c>
      <c r="R150" s="193">
        <f>Q150*H150</f>
        <v>0.0117</v>
      </c>
      <c r="S150" s="193">
        <v>0</v>
      </c>
      <c r="T150" s="19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5" t="s">
        <v>155</v>
      </c>
      <c r="AT150" s="195" t="s">
        <v>2666</v>
      </c>
      <c r="AU150" s="195" t="s">
        <v>71</v>
      </c>
      <c r="AY150" s="16" t="s">
        <v>130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6" t="s">
        <v>14</v>
      </c>
      <c r="BK150" s="196">
        <f>ROUND(I150*H150,2)</f>
        <v>0</v>
      </c>
      <c r="BL150" s="16" t="s">
        <v>129</v>
      </c>
      <c r="BM150" s="195" t="s">
        <v>2861</v>
      </c>
    </row>
    <row r="151" s="2" customFormat="1" ht="16.5" customHeight="1">
      <c r="A151" s="37"/>
      <c r="B151" s="38"/>
      <c r="C151" s="207" t="s">
        <v>409</v>
      </c>
      <c r="D151" s="207" t="s">
        <v>2666</v>
      </c>
      <c r="E151" s="208" t="s">
        <v>2862</v>
      </c>
      <c r="F151" s="209" t="s">
        <v>2863</v>
      </c>
      <c r="G151" s="210" t="s">
        <v>134</v>
      </c>
      <c r="H151" s="211">
        <v>600</v>
      </c>
      <c r="I151" s="212"/>
      <c r="J151" s="213">
        <f>ROUND(I151*H151,2)</f>
        <v>0</v>
      </c>
      <c r="K151" s="209" t="s">
        <v>128</v>
      </c>
      <c r="L151" s="214"/>
      <c r="M151" s="215" t="s">
        <v>19</v>
      </c>
      <c r="N151" s="216" t="s">
        <v>42</v>
      </c>
      <c r="O151" s="83"/>
      <c r="P151" s="193">
        <f>O151*H151</f>
        <v>0</v>
      </c>
      <c r="Q151" s="193">
        <v>0.00012</v>
      </c>
      <c r="R151" s="193">
        <f>Q151*H151</f>
        <v>0.072000000000000008</v>
      </c>
      <c r="S151" s="193">
        <v>0</v>
      </c>
      <c r="T151" s="19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5" t="s">
        <v>155</v>
      </c>
      <c r="AT151" s="195" t="s">
        <v>2666</v>
      </c>
      <c r="AU151" s="195" t="s">
        <v>71</v>
      </c>
      <c r="AY151" s="16" t="s">
        <v>130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6" t="s">
        <v>14</v>
      </c>
      <c r="BK151" s="196">
        <f>ROUND(I151*H151,2)</f>
        <v>0</v>
      </c>
      <c r="BL151" s="16" t="s">
        <v>129</v>
      </c>
      <c r="BM151" s="195" t="s">
        <v>2864</v>
      </c>
    </row>
    <row r="152" s="2" customFormat="1" ht="16.5" customHeight="1">
      <c r="A152" s="37"/>
      <c r="B152" s="38"/>
      <c r="C152" s="207" t="s">
        <v>413</v>
      </c>
      <c r="D152" s="207" t="s">
        <v>2666</v>
      </c>
      <c r="E152" s="208" t="s">
        <v>2865</v>
      </c>
      <c r="F152" s="209" t="s">
        <v>2866</v>
      </c>
      <c r="G152" s="210" t="s">
        <v>134</v>
      </c>
      <c r="H152" s="211">
        <v>600</v>
      </c>
      <c r="I152" s="212"/>
      <c r="J152" s="213">
        <f>ROUND(I152*H152,2)</f>
        <v>0</v>
      </c>
      <c r="K152" s="209" t="s">
        <v>128</v>
      </c>
      <c r="L152" s="214"/>
      <c r="M152" s="215" t="s">
        <v>19</v>
      </c>
      <c r="N152" s="216" t="s">
        <v>42</v>
      </c>
      <c r="O152" s="83"/>
      <c r="P152" s="193">
        <f>O152*H152</f>
        <v>0</v>
      </c>
      <c r="Q152" s="193">
        <v>0.00013999999999999999</v>
      </c>
      <c r="R152" s="193">
        <f>Q152*H152</f>
        <v>0.083999999999999991</v>
      </c>
      <c r="S152" s="193">
        <v>0</v>
      </c>
      <c r="T152" s="19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5" t="s">
        <v>155</v>
      </c>
      <c r="AT152" s="195" t="s">
        <v>2666</v>
      </c>
      <c r="AU152" s="195" t="s">
        <v>71</v>
      </c>
      <c r="AY152" s="16" t="s">
        <v>130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6" t="s">
        <v>14</v>
      </c>
      <c r="BK152" s="196">
        <f>ROUND(I152*H152,2)</f>
        <v>0</v>
      </c>
      <c r="BL152" s="16" t="s">
        <v>129</v>
      </c>
      <c r="BM152" s="195" t="s">
        <v>2867</v>
      </c>
    </row>
    <row r="153" s="2" customFormat="1" ht="16.5" customHeight="1">
      <c r="A153" s="37"/>
      <c r="B153" s="38"/>
      <c r="C153" s="207" t="s">
        <v>419</v>
      </c>
      <c r="D153" s="207" t="s">
        <v>2666</v>
      </c>
      <c r="E153" s="208" t="s">
        <v>2868</v>
      </c>
      <c r="F153" s="209" t="s">
        <v>2869</v>
      </c>
      <c r="G153" s="210" t="s">
        <v>134</v>
      </c>
      <c r="H153" s="211">
        <v>3</v>
      </c>
      <c r="I153" s="212"/>
      <c r="J153" s="213">
        <f>ROUND(I153*H153,2)</f>
        <v>0</v>
      </c>
      <c r="K153" s="209" t="s">
        <v>128</v>
      </c>
      <c r="L153" s="214"/>
      <c r="M153" s="215" t="s">
        <v>19</v>
      </c>
      <c r="N153" s="216" t="s">
        <v>42</v>
      </c>
      <c r="O153" s="83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5" t="s">
        <v>155</v>
      </c>
      <c r="AT153" s="195" t="s">
        <v>2666</v>
      </c>
      <c r="AU153" s="195" t="s">
        <v>71</v>
      </c>
      <c r="AY153" s="16" t="s">
        <v>130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6" t="s">
        <v>14</v>
      </c>
      <c r="BK153" s="196">
        <f>ROUND(I153*H153,2)</f>
        <v>0</v>
      </c>
      <c r="BL153" s="16" t="s">
        <v>129</v>
      </c>
      <c r="BM153" s="195" t="s">
        <v>2870</v>
      </c>
    </row>
    <row r="154" s="2" customFormat="1" ht="16.5" customHeight="1">
      <c r="A154" s="37"/>
      <c r="B154" s="38"/>
      <c r="C154" s="207" t="s">
        <v>423</v>
      </c>
      <c r="D154" s="207" t="s">
        <v>2666</v>
      </c>
      <c r="E154" s="208" t="s">
        <v>2871</v>
      </c>
      <c r="F154" s="209" t="s">
        <v>2872</v>
      </c>
      <c r="G154" s="210" t="s">
        <v>134</v>
      </c>
      <c r="H154" s="211">
        <v>3</v>
      </c>
      <c r="I154" s="212"/>
      <c r="J154" s="213">
        <f>ROUND(I154*H154,2)</f>
        <v>0</v>
      </c>
      <c r="K154" s="209" t="s">
        <v>128</v>
      </c>
      <c r="L154" s="214"/>
      <c r="M154" s="215" t="s">
        <v>19</v>
      </c>
      <c r="N154" s="216" t="s">
        <v>42</v>
      </c>
      <c r="O154" s="83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5" t="s">
        <v>155</v>
      </c>
      <c r="AT154" s="195" t="s">
        <v>2666</v>
      </c>
      <c r="AU154" s="195" t="s">
        <v>71</v>
      </c>
      <c r="AY154" s="16" t="s">
        <v>130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6" t="s">
        <v>14</v>
      </c>
      <c r="BK154" s="196">
        <f>ROUND(I154*H154,2)</f>
        <v>0</v>
      </c>
      <c r="BL154" s="16" t="s">
        <v>129</v>
      </c>
      <c r="BM154" s="195" t="s">
        <v>2873</v>
      </c>
    </row>
    <row r="155" s="2" customFormat="1" ht="16.5" customHeight="1">
      <c r="A155" s="37"/>
      <c r="B155" s="38"/>
      <c r="C155" s="207" t="s">
        <v>428</v>
      </c>
      <c r="D155" s="207" t="s">
        <v>2666</v>
      </c>
      <c r="E155" s="208" t="s">
        <v>2874</v>
      </c>
      <c r="F155" s="209" t="s">
        <v>2875</v>
      </c>
      <c r="G155" s="210" t="s">
        <v>134</v>
      </c>
      <c r="H155" s="211">
        <v>3</v>
      </c>
      <c r="I155" s="212"/>
      <c r="J155" s="213">
        <f>ROUND(I155*H155,2)</f>
        <v>0</v>
      </c>
      <c r="K155" s="209" t="s">
        <v>128</v>
      </c>
      <c r="L155" s="214"/>
      <c r="M155" s="215" t="s">
        <v>19</v>
      </c>
      <c r="N155" s="216" t="s">
        <v>42</v>
      </c>
      <c r="O155" s="83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5" t="s">
        <v>155</v>
      </c>
      <c r="AT155" s="195" t="s">
        <v>2666</v>
      </c>
      <c r="AU155" s="195" t="s">
        <v>71</v>
      </c>
      <c r="AY155" s="16" t="s">
        <v>130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6" t="s">
        <v>14</v>
      </c>
      <c r="BK155" s="196">
        <f>ROUND(I155*H155,2)</f>
        <v>0</v>
      </c>
      <c r="BL155" s="16" t="s">
        <v>129</v>
      </c>
      <c r="BM155" s="195" t="s">
        <v>2876</v>
      </c>
    </row>
    <row r="156" s="2" customFormat="1" ht="16.5" customHeight="1">
      <c r="A156" s="37"/>
      <c r="B156" s="38"/>
      <c r="C156" s="207" t="s">
        <v>432</v>
      </c>
      <c r="D156" s="207" t="s">
        <v>2666</v>
      </c>
      <c r="E156" s="208" t="s">
        <v>2877</v>
      </c>
      <c r="F156" s="209" t="s">
        <v>2878</v>
      </c>
      <c r="G156" s="210" t="s">
        <v>134</v>
      </c>
      <c r="H156" s="211">
        <v>30</v>
      </c>
      <c r="I156" s="212"/>
      <c r="J156" s="213">
        <f>ROUND(I156*H156,2)</f>
        <v>0</v>
      </c>
      <c r="K156" s="209" t="s">
        <v>128</v>
      </c>
      <c r="L156" s="214"/>
      <c r="M156" s="215" t="s">
        <v>19</v>
      </c>
      <c r="N156" s="216" t="s">
        <v>42</v>
      </c>
      <c r="O156" s="83"/>
      <c r="P156" s="193">
        <f>O156*H156</f>
        <v>0</v>
      </c>
      <c r="Q156" s="193">
        <v>0.00069999999999999999</v>
      </c>
      <c r="R156" s="193">
        <f>Q156*H156</f>
        <v>0.021000000000000001</v>
      </c>
      <c r="S156" s="193">
        <v>0</v>
      </c>
      <c r="T156" s="19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5" t="s">
        <v>155</v>
      </c>
      <c r="AT156" s="195" t="s">
        <v>2666</v>
      </c>
      <c r="AU156" s="195" t="s">
        <v>71</v>
      </c>
      <c r="AY156" s="16" t="s">
        <v>130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6" t="s">
        <v>14</v>
      </c>
      <c r="BK156" s="196">
        <f>ROUND(I156*H156,2)</f>
        <v>0</v>
      </c>
      <c r="BL156" s="16" t="s">
        <v>129</v>
      </c>
      <c r="BM156" s="195" t="s">
        <v>2879</v>
      </c>
    </row>
    <row r="157" s="2" customFormat="1" ht="16.5" customHeight="1">
      <c r="A157" s="37"/>
      <c r="B157" s="38"/>
      <c r="C157" s="207" t="s">
        <v>437</v>
      </c>
      <c r="D157" s="207" t="s">
        <v>2666</v>
      </c>
      <c r="E157" s="208" t="s">
        <v>2880</v>
      </c>
      <c r="F157" s="209" t="s">
        <v>2881</v>
      </c>
      <c r="G157" s="210" t="s">
        <v>134</v>
      </c>
      <c r="H157" s="211">
        <v>30</v>
      </c>
      <c r="I157" s="212"/>
      <c r="J157" s="213">
        <f>ROUND(I157*H157,2)</f>
        <v>0</v>
      </c>
      <c r="K157" s="209" t="s">
        <v>128</v>
      </c>
      <c r="L157" s="214"/>
      <c r="M157" s="215" t="s">
        <v>19</v>
      </c>
      <c r="N157" s="216" t="s">
        <v>42</v>
      </c>
      <c r="O157" s="83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5" t="s">
        <v>155</v>
      </c>
      <c r="AT157" s="195" t="s">
        <v>2666</v>
      </c>
      <c r="AU157" s="195" t="s">
        <v>71</v>
      </c>
      <c r="AY157" s="16" t="s">
        <v>130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6" t="s">
        <v>14</v>
      </c>
      <c r="BK157" s="196">
        <f>ROUND(I157*H157,2)</f>
        <v>0</v>
      </c>
      <c r="BL157" s="16" t="s">
        <v>129</v>
      </c>
      <c r="BM157" s="195" t="s">
        <v>2882</v>
      </c>
    </row>
    <row r="158" s="2" customFormat="1" ht="16.5" customHeight="1">
      <c r="A158" s="37"/>
      <c r="B158" s="38"/>
      <c r="C158" s="207" t="s">
        <v>441</v>
      </c>
      <c r="D158" s="207" t="s">
        <v>2666</v>
      </c>
      <c r="E158" s="208" t="s">
        <v>2883</v>
      </c>
      <c r="F158" s="209" t="s">
        <v>2884</v>
      </c>
      <c r="G158" s="210" t="s">
        <v>134</v>
      </c>
      <c r="H158" s="211">
        <v>300</v>
      </c>
      <c r="I158" s="212"/>
      <c r="J158" s="213">
        <f>ROUND(I158*H158,2)</f>
        <v>0</v>
      </c>
      <c r="K158" s="209" t="s">
        <v>128</v>
      </c>
      <c r="L158" s="214"/>
      <c r="M158" s="215" t="s">
        <v>19</v>
      </c>
      <c r="N158" s="216" t="s">
        <v>42</v>
      </c>
      <c r="O158" s="83"/>
      <c r="P158" s="193">
        <f>O158*H158</f>
        <v>0</v>
      </c>
      <c r="Q158" s="193">
        <v>0.0011100000000000001</v>
      </c>
      <c r="R158" s="193">
        <f>Q158*H158</f>
        <v>0.33300000000000002</v>
      </c>
      <c r="S158" s="193">
        <v>0</v>
      </c>
      <c r="T158" s="19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5" t="s">
        <v>155</v>
      </c>
      <c r="AT158" s="195" t="s">
        <v>2666</v>
      </c>
      <c r="AU158" s="195" t="s">
        <v>71</v>
      </c>
      <c r="AY158" s="16" t="s">
        <v>130</v>
      </c>
      <c r="BE158" s="196">
        <f>IF(N158="základní",J158,0)</f>
        <v>0</v>
      </c>
      <c r="BF158" s="196">
        <f>IF(N158="snížená",J158,0)</f>
        <v>0</v>
      </c>
      <c r="BG158" s="196">
        <f>IF(N158="zákl. přenesená",J158,0)</f>
        <v>0</v>
      </c>
      <c r="BH158" s="196">
        <f>IF(N158="sníž. přenesená",J158,0)</f>
        <v>0</v>
      </c>
      <c r="BI158" s="196">
        <f>IF(N158="nulová",J158,0)</f>
        <v>0</v>
      </c>
      <c r="BJ158" s="16" t="s">
        <v>14</v>
      </c>
      <c r="BK158" s="196">
        <f>ROUND(I158*H158,2)</f>
        <v>0</v>
      </c>
      <c r="BL158" s="16" t="s">
        <v>129</v>
      </c>
      <c r="BM158" s="195" t="s">
        <v>2885</v>
      </c>
    </row>
    <row r="159" s="2" customFormat="1" ht="16.5" customHeight="1">
      <c r="A159" s="37"/>
      <c r="B159" s="38"/>
      <c r="C159" s="207" t="s">
        <v>445</v>
      </c>
      <c r="D159" s="207" t="s">
        <v>2666</v>
      </c>
      <c r="E159" s="208" t="s">
        <v>2886</v>
      </c>
      <c r="F159" s="209" t="s">
        <v>2887</v>
      </c>
      <c r="G159" s="210" t="s">
        <v>134</v>
      </c>
      <c r="H159" s="211">
        <v>300</v>
      </c>
      <c r="I159" s="212"/>
      <c r="J159" s="213">
        <f>ROUND(I159*H159,2)</f>
        <v>0</v>
      </c>
      <c r="K159" s="209" t="s">
        <v>128</v>
      </c>
      <c r="L159" s="214"/>
      <c r="M159" s="215" t="s">
        <v>19</v>
      </c>
      <c r="N159" s="216" t="s">
        <v>42</v>
      </c>
      <c r="O159" s="83"/>
      <c r="P159" s="193">
        <f>O159*H159</f>
        <v>0</v>
      </c>
      <c r="Q159" s="193">
        <v>0.00123</v>
      </c>
      <c r="R159" s="193">
        <f>Q159*H159</f>
        <v>0.36899999999999999</v>
      </c>
      <c r="S159" s="193">
        <v>0</v>
      </c>
      <c r="T159" s="19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5" t="s">
        <v>155</v>
      </c>
      <c r="AT159" s="195" t="s">
        <v>2666</v>
      </c>
      <c r="AU159" s="195" t="s">
        <v>71</v>
      </c>
      <c r="AY159" s="16" t="s">
        <v>130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6" t="s">
        <v>14</v>
      </c>
      <c r="BK159" s="196">
        <f>ROUND(I159*H159,2)</f>
        <v>0</v>
      </c>
      <c r="BL159" s="16" t="s">
        <v>129</v>
      </c>
      <c r="BM159" s="195" t="s">
        <v>2888</v>
      </c>
    </row>
    <row r="160" s="2" customFormat="1" ht="16.5" customHeight="1">
      <c r="A160" s="37"/>
      <c r="B160" s="38"/>
      <c r="C160" s="207" t="s">
        <v>449</v>
      </c>
      <c r="D160" s="207" t="s">
        <v>2666</v>
      </c>
      <c r="E160" s="208" t="s">
        <v>2889</v>
      </c>
      <c r="F160" s="209" t="s">
        <v>2890</v>
      </c>
      <c r="G160" s="210" t="s">
        <v>134</v>
      </c>
      <c r="H160" s="211">
        <v>30</v>
      </c>
      <c r="I160" s="212"/>
      <c r="J160" s="213">
        <f>ROUND(I160*H160,2)</f>
        <v>0</v>
      </c>
      <c r="K160" s="209" t="s">
        <v>128</v>
      </c>
      <c r="L160" s="214"/>
      <c r="M160" s="215" t="s">
        <v>19</v>
      </c>
      <c r="N160" s="216" t="s">
        <v>42</v>
      </c>
      <c r="O160" s="83"/>
      <c r="P160" s="193">
        <f>O160*H160</f>
        <v>0</v>
      </c>
      <c r="Q160" s="193">
        <v>0.0010499999999999999</v>
      </c>
      <c r="R160" s="193">
        <f>Q160*H160</f>
        <v>0.0315</v>
      </c>
      <c r="S160" s="193">
        <v>0</v>
      </c>
      <c r="T160" s="19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5" t="s">
        <v>155</v>
      </c>
      <c r="AT160" s="195" t="s">
        <v>2666</v>
      </c>
      <c r="AU160" s="195" t="s">
        <v>71</v>
      </c>
      <c r="AY160" s="16" t="s">
        <v>130</v>
      </c>
      <c r="BE160" s="196">
        <f>IF(N160="základní",J160,0)</f>
        <v>0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16" t="s">
        <v>14</v>
      </c>
      <c r="BK160" s="196">
        <f>ROUND(I160*H160,2)</f>
        <v>0</v>
      </c>
      <c r="BL160" s="16" t="s">
        <v>129</v>
      </c>
      <c r="BM160" s="195" t="s">
        <v>2891</v>
      </c>
    </row>
    <row r="161" s="2" customFormat="1" ht="16.5" customHeight="1">
      <c r="A161" s="37"/>
      <c r="B161" s="38"/>
      <c r="C161" s="207" t="s">
        <v>453</v>
      </c>
      <c r="D161" s="207" t="s">
        <v>2666</v>
      </c>
      <c r="E161" s="208" t="s">
        <v>2892</v>
      </c>
      <c r="F161" s="209" t="s">
        <v>2893</v>
      </c>
      <c r="G161" s="210" t="s">
        <v>134</v>
      </c>
      <c r="H161" s="211">
        <v>300</v>
      </c>
      <c r="I161" s="212"/>
      <c r="J161" s="213">
        <f>ROUND(I161*H161,2)</f>
        <v>0</v>
      </c>
      <c r="K161" s="209" t="s">
        <v>128</v>
      </c>
      <c r="L161" s="214"/>
      <c r="M161" s="215" t="s">
        <v>19</v>
      </c>
      <c r="N161" s="216" t="s">
        <v>42</v>
      </c>
      <c r="O161" s="83"/>
      <c r="P161" s="193">
        <f>O161*H161</f>
        <v>0</v>
      </c>
      <c r="Q161" s="193">
        <v>0.0011100000000000001</v>
      </c>
      <c r="R161" s="193">
        <f>Q161*H161</f>
        <v>0.33300000000000002</v>
      </c>
      <c r="S161" s="193">
        <v>0</v>
      </c>
      <c r="T161" s="19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5" t="s">
        <v>155</v>
      </c>
      <c r="AT161" s="195" t="s">
        <v>2666</v>
      </c>
      <c r="AU161" s="195" t="s">
        <v>71</v>
      </c>
      <c r="AY161" s="16" t="s">
        <v>130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6" t="s">
        <v>14</v>
      </c>
      <c r="BK161" s="196">
        <f>ROUND(I161*H161,2)</f>
        <v>0</v>
      </c>
      <c r="BL161" s="16" t="s">
        <v>129</v>
      </c>
      <c r="BM161" s="195" t="s">
        <v>2894</v>
      </c>
    </row>
    <row r="162" s="2" customFormat="1" ht="16.5" customHeight="1">
      <c r="A162" s="37"/>
      <c r="B162" s="38"/>
      <c r="C162" s="207" t="s">
        <v>457</v>
      </c>
      <c r="D162" s="207" t="s">
        <v>2666</v>
      </c>
      <c r="E162" s="208" t="s">
        <v>2895</v>
      </c>
      <c r="F162" s="209" t="s">
        <v>2896</v>
      </c>
      <c r="G162" s="210" t="s">
        <v>134</v>
      </c>
      <c r="H162" s="211">
        <v>2000</v>
      </c>
      <c r="I162" s="212"/>
      <c r="J162" s="213">
        <f>ROUND(I162*H162,2)</f>
        <v>0</v>
      </c>
      <c r="K162" s="209" t="s">
        <v>128</v>
      </c>
      <c r="L162" s="214"/>
      <c r="M162" s="215" t="s">
        <v>19</v>
      </c>
      <c r="N162" s="216" t="s">
        <v>42</v>
      </c>
      <c r="O162" s="83"/>
      <c r="P162" s="193">
        <f>O162*H162</f>
        <v>0</v>
      </c>
      <c r="Q162" s="193">
        <v>0.00123</v>
      </c>
      <c r="R162" s="193">
        <f>Q162*H162</f>
        <v>2.46</v>
      </c>
      <c r="S162" s="193">
        <v>0</v>
      </c>
      <c r="T162" s="19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5" t="s">
        <v>155</v>
      </c>
      <c r="AT162" s="195" t="s">
        <v>2666</v>
      </c>
      <c r="AU162" s="195" t="s">
        <v>71</v>
      </c>
      <c r="AY162" s="16" t="s">
        <v>130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16" t="s">
        <v>14</v>
      </c>
      <c r="BK162" s="196">
        <f>ROUND(I162*H162,2)</f>
        <v>0</v>
      </c>
      <c r="BL162" s="16" t="s">
        <v>129</v>
      </c>
      <c r="BM162" s="195" t="s">
        <v>2897</v>
      </c>
    </row>
    <row r="163" s="2" customFormat="1" ht="16.5" customHeight="1">
      <c r="A163" s="37"/>
      <c r="B163" s="38"/>
      <c r="C163" s="207" t="s">
        <v>461</v>
      </c>
      <c r="D163" s="207" t="s">
        <v>2666</v>
      </c>
      <c r="E163" s="208" t="s">
        <v>2898</v>
      </c>
      <c r="F163" s="209" t="s">
        <v>2899</v>
      </c>
      <c r="G163" s="210" t="s">
        <v>134</v>
      </c>
      <c r="H163" s="211">
        <v>30</v>
      </c>
      <c r="I163" s="212"/>
      <c r="J163" s="213">
        <f>ROUND(I163*H163,2)</f>
        <v>0</v>
      </c>
      <c r="K163" s="209" t="s">
        <v>128</v>
      </c>
      <c r="L163" s="214"/>
      <c r="M163" s="215" t="s">
        <v>19</v>
      </c>
      <c r="N163" s="216" t="s">
        <v>42</v>
      </c>
      <c r="O163" s="83"/>
      <c r="P163" s="193">
        <f>O163*H163</f>
        <v>0</v>
      </c>
      <c r="Q163" s="193">
        <v>0.00044000000000000002</v>
      </c>
      <c r="R163" s="193">
        <f>Q163*H163</f>
        <v>0.0132</v>
      </c>
      <c r="S163" s="193">
        <v>0</v>
      </c>
      <c r="T163" s="19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5" t="s">
        <v>155</v>
      </c>
      <c r="AT163" s="195" t="s">
        <v>2666</v>
      </c>
      <c r="AU163" s="195" t="s">
        <v>71</v>
      </c>
      <c r="AY163" s="16" t="s">
        <v>130</v>
      </c>
      <c r="BE163" s="196">
        <f>IF(N163="základní",J163,0)</f>
        <v>0</v>
      </c>
      <c r="BF163" s="196">
        <f>IF(N163="snížená",J163,0)</f>
        <v>0</v>
      </c>
      <c r="BG163" s="196">
        <f>IF(N163="zákl. přenesená",J163,0)</f>
        <v>0</v>
      </c>
      <c r="BH163" s="196">
        <f>IF(N163="sníž. přenesená",J163,0)</f>
        <v>0</v>
      </c>
      <c r="BI163" s="196">
        <f>IF(N163="nulová",J163,0)</f>
        <v>0</v>
      </c>
      <c r="BJ163" s="16" t="s">
        <v>14</v>
      </c>
      <c r="BK163" s="196">
        <f>ROUND(I163*H163,2)</f>
        <v>0</v>
      </c>
      <c r="BL163" s="16" t="s">
        <v>129</v>
      </c>
      <c r="BM163" s="195" t="s">
        <v>2900</v>
      </c>
    </row>
    <row r="164" s="2" customFormat="1" ht="16.5" customHeight="1">
      <c r="A164" s="37"/>
      <c r="B164" s="38"/>
      <c r="C164" s="207" t="s">
        <v>465</v>
      </c>
      <c r="D164" s="207" t="s">
        <v>2666</v>
      </c>
      <c r="E164" s="208" t="s">
        <v>2901</v>
      </c>
      <c r="F164" s="209" t="s">
        <v>2902</v>
      </c>
      <c r="G164" s="210" t="s">
        <v>134</v>
      </c>
      <c r="H164" s="211">
        <v>30</v>
      </c>
      <c r="I164" s="212"/>
      <c r="J164" s="213">
        <f>ROUND(I164*H164,2)</f>
        <v>0</v>
      </c>
      <c r="K164" s="209" t="s">
        <v>128</v>
      </c>
      <c r="L164" s="214"/>
      <c r="M164" s="215" t="s">
        <v>19</v>
      </c>
      <c r="N164" s="216" t="s">
        <v>42</v>
      </c>
      <c r="O164" s="83"/>
      <c r="P164" s="193">
        <f>O164*H164</f>
        <v>0</v>
      </c>
      <c r="Q164" s="193">
        <v>0.00048999999999999998</v>
      </c>
      <c r="R164" s="193">
        <f>Q164*H164</f>
        <v>0.0147</v>
      </c>
      <c r="S164" s="193">
        <v>0</v>
      </c>
      <c r="T164" s="19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5" t="s">
        <v>155</v>
      </c>
      <c r="AT164" s="195" t="s">
        <v>2666</v>
      </c>
      <c r="AU164" s="195" t="s">
        <v>71</v>
      </c>
      <c r="AY164" s="16" t="s">
        <v>130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6" t="s">
        <v>14</v>
      </c>
      <c r="BK164" s="196">
        <f>ROUND(I164*H164,2)</f>
        <v>0</v>
      </c>
      <c r="BL164" s="16" t="s">
        <v>129</v>
      </c>
      <c r="BM164" s="195" t="s">
        <v>2903</v>
      </c>
    </row>
    <row r="165" s="2" customFormat="1" ht="16.5" customHeight="1">
      <c r="A165" s="37"/>
      <c r="B165" s="38"/>
      <c r="C165" s="207" t="s">
        <v>469</v>
      </c>
      <c r="D165" s="207" t="s">
        <v>2666</v>
      </c>
      <c r="E165" s="208" t="s">
        <v>2904</v>
      </c>
      <c r="F165" s="209" t="s">
        <v>2905</v>
      </c>
      <c r="G165" s="210" t="s">
        <v>134</v>
      </c>
      <c r="H165" s="211">
        <v>30</v>
      </c>
      <c r="I165" s="212"/>
      <c r="J165" s="213">
        <f>ROUND(I165*H165,2)</f>
        <v>0</v>
      </c>
      <c r="K165" s="209" t="s">
        <v>128</v>
      </c>
      <c r="L165" s="214"/>
      <c r="M165" s="215" t="s">
        <v>19</v>
      </c>
      <c r="N165" s="216" t="s">
        <v>42</v>
      </c>
      <c r="O165" s="83"/>
      <c r="P165" s="193">
        <f>O165*H165</f>
        <v>0</v>
      </c>
      <c r="Q165" s="193">
        <v>0.00059999999999999995</v>
      </c>
      <c r="R165" s="193">
        <f>Q165*H165</f>
        <v>0.017999999999999999</v>
      </c>
      <c r="S165" s="193">
        <v>0</v>
      </c>
      <c r="T165" s="19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5" t="s">
        <v>155</v>
      </c>
      <c r="AT165" s="195" t="s">
        <v>2666</v>
      </c>
      <c r="AU165" s="195" t="s">
        <v>71</v>
      </c>
      <c r="AY165" s="16" t="s">
        <v>130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6" t="s">
        <v>14</v>
      </c>
      <c r="BK165" s="196">
        <f>ROUND(I165*H165,2)</f>
        <v>0</v>
      </c>
      <c r="BL165" s="16" t="s">
        <v>129</v>
      </c>
      <c r="BM165" s="195" t="s">
        <v>2906</v>
      </c>
    </row>
    <row r="166" s="2" customFormat="1" ht="16.5" customHeight="1">
      <c r="A166" s="37"/>
      <c r="B166" s="38"/>
      <c r="C166" s="207" t="s">
        <v>474</v>
      </c>
      <c r="D166" s="207" t="s">
        <v>2666</v>
      </c>
      <c r="E166" s="208" t="s">
        <v>2907</v>
      </c>
      <c r="F166" s="209" t="s">
        <v>2908</v>
      </c>
      <c r="G166" s="210" t="s">
        <v>134</v>
      </c>
      <c r="H166" s="211">
        <v>30</v>
      </c>
      <c r="I166" s="212"/>
      <c r="J166" s="213">
        <f>ROUND(I166*H166,2)</f>
        <v>0</v>
      </c>
      <c r="K166" s="209" t="s">
        <v>128</v>
      </c>
      <c r="L166" s="214"/>
      <c r="M166" s="215" t="s">
        <v>19</v>
      </c>
      <c r="N166" s="216" t="s">
        <v>42</v>
      </c>
      <c r="O166" s="83"/>
      <c r="P166" s="193">
        <f>O166*H166</f>
        <v>0</v>
      </c>
      <c r="Q166" s="193">
        <v>0.00063000000000000003</v>
      </c>
      <c r="R166" s="193">
        <f>Q166*H166</f>
        <v>0.0189</v>
      </c>
      <c r="S166" s="193">
        <v>0</v>
      </c>
      <c r="T166" s="19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5" t="s">
        <v>155</v>
      </c>
      <c r="AT166" s="195" t="s">
        <v>2666</v>
      </c>
      <c r="AU166" s="195" t="s">
        <v>71</v>
      </c>
      <c r="AY166" s="16" t="s">
        <v>130</v>
      </c>
      <c r="BE166" s="196">
        <f>IF(N166="základní",J166,0)</f>
        <v>0</v>
      </c>
      <c r="BF166" s="196">
        <f>IF(N166="snížená",J166,0)</f>
        <v>0</v>
      </c>
      <c r="BG166" s="196">
        <f>IF(N166="zákl. přenesená",J166,0)</f>
        <v>0</v>
      </c>
      <c r="BH166" s="196">
        <f>IF(N166="sníž. přenesená",J166,0)</f>
        <v>0</v>
      </c>
      <c r="BI166" s="196">
        <f>IF(N166="nulová",J166,0)</f>
        <v>0</v>
      </c>
      <c r="BJ166" s="16" t="s">
        <v>14</v>
      </c>
      <c r="BK166" s="196">
        <f>ROUND(I166*H166,2)</f>
        <v>0</v>
      </c>
      <c r="BL166" s="16" t="s">
        <v>129</v>
      </c>
      <c r="BM166" s="195" t="s">
        <v>2909</v>
      </c>
    </row>
    <row r="167" s="2" customFormat="1" ht="16.5" customHeight="1">
      <c r="A167" s="37"/>
      <c r="B167" s="38"/>
      <c r="C167" s="207" t="s">
        <v>478</v>
      </c>
      <c r="D167" s="207" t="s">
        <v>2666</v>
      </c>
      <c r="E167" s="208" t="s">
        <v>2910</v>
      </c>
      <c r="F167" s="209" t="s">
        <v>2911</v>
      </c>
      <c r="G167" s="210" t="s">
        <v>134</v>
      </c>
      <c r="H167" s="211">
        <v>30</v>
      </c>
      <c r="I167" s="212"/>
      <c r="J167" s="213">
        <f>ROUND(I167*H167,2)</f>
        <v>0</v>
      </c>
      <c r="K167" s="209" t="s">
        <v>128</v>
      </c>
      <c r="L167" s="214"/>
      <c r="M167" s="215" t="s">
        <v>19</v>
      </c>
      <c r="N167" s="216" t="s">
        <v>42</v>
      </c>
      <c r="O167" s="83"/>
      <c r="P167" s="193">
        <f>O167*H167</f>
        <v>0</v>
      </c>
      <c r="Q167" s="193">
        <v>0.00081999999999999998</v>
      </c>
      <c r="R167" s="193">
        <f>Q167*H167</f>
        <v>0.0246</v>
      </c>
      <c r="S167" s="193">
        <v>0</v>
      </c>
      <c r="T167" s="19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5" t="s">
        <v>155</v>
      </c>
      <c r="AT167" s="195" t="s">
        <v>2666</v>
      </c>
      <c r="AU167" s="195" t="s">
        <v>71</v>
      </c>
      <c r="AY167" s="16" t="s">
        <v>130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6" t="s">
        <v>14</v>
      </c>
      <c r="BK167" s="196">
        <f>ROUND(I167*H167,2)</f>
        <v>0</v>
      </c>
      <c r="BL167" s="16" t="s">
        <v>129</v>
      </c>
      <c r="BM167" s="195" t="s">
        <v>2912</v>
      </c>
    </row>
    <row r="168" s="2" customFormat="1" ht="16.5" customHeight="1">
      <c r="A168" s="37"/>
      <c r="B168" s="38"/>
      <c r="C168" s="207" t="s">
        <v>482</v>
      </c>
      <c r="D168" s="207" t="s">
        <v>2666</v>
      </c>
      <c r="E168" s="208" t="s">
        <v>2913</v>
      </c>
      <c r="F168" s="209" t="s">
        <v>2914</v>
      </c>
      <c r="G168" s="210" t="s">
        <v>134</v>
      </c>
      <c r="H168" s="211">
        <v>10000</v>
      </c>
      <c r="I168" s="212"/>
      <c r="J168" s="213">
        <f>ROUND(I168*H168,2)</f>
        <v>0</v>
      </c>
      <c r="K168" s="209" t="s">
        <v>128</v>
      </c>
      <c r="L168" s="214"/>
      <c r="M168" s="215" t="s">
        <v>19</v>
      </c>
      <c r="N168" s="216" t="s">
        <v>42</v>
      </c>
      <c r="O168" s="83"/>
      <c r="P168" s="193">
        <f>O168*H168</f>
        <v>0</v>
      </c>
      <c r="Q168" s="193">
        <v>9.0000000000000006E-05</v>
      </c>
      <c r="R168" s="193">
        <f>Q168*H168</f>
        <v>0.90000000000000002</v>
      </c>
      <c r="S168" s="193">
        <v>0</v>
      </c>
      <c r="T168" s="19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5" t="s">
        <v>155</v>
      </c>
      <c r="AT168" s="195" t="s">
        <v>2666</v>
      </c>
      <c r="AU168" s="195" t="s">
        <v>71</v>
      </c>
      <c r="AY168" s="16" t="s">
        <v>130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6" t="s">
        <v>14</v>
      </c>
      <c r="BK168" s="196">
        <f>ROUND(I168*H168,2)</f>
        <v>0</v>
      </c>
      <c r="BL168" s="16" t="s">
        <v>129</v>
      </c>
      <c r="BM168" s="195" t="s">
        <v>2915</v>
      </c>
    </row>
    <row r="169" s="2" customFormat="1" ht="16.5" customHeight="1">
      <c r="A169" s="37"/>
      <c r="B169" s="38"/>
      <c r="C169" s="207" t="s">
        <v>486</v>
      </c>
      <c r="D169" s="207" t="s">
        <v>2666</v>
      </c>
      <c r="E169" s="208" t="s">
        <v>2916</v>
      </c>
      <c r="F169" s="209" t="s">
        <v>2917</v>
      </c>
      <c r="G169" s="210" t="s">
        <v>134</v>
      </c>
      <c r="H169" s="211">
        <v>200</v>
      </c>
      <c r="I169" s="212"/>
      <c r="J169" s="213">
        <f>ROUND(I169*H169,2)</f>
        <v>0</v>
      </c>
      <c r="K169" s="209" t="s">
        <v>128</v>
      </c>
      <c r="L169" s="214"/>
      <c r="M169" s="215" t="s">
        <v>19</v>
      </c>
      <c r="N169" s="216" t="s">
        <v>42</v>
      </c>
      <c r="O169" s="83"/>
      <c r="P169" s="193">
        <f>O169*H169</f>
        <v>0</v>
      </c>
      <c r="Q169" s="193">
        <v>0.00040999999999999999</v>
      </c>
      <c r="R169" s="193">
        <f>Q169*H169</f>
        <v>0.082000000000000003</v>
      </c>
      <c r="S169" s="193">
        <v>0</v>
      </c>
      <c r="T169" s="19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5" t="s">
        <v>155</v>
      </c>
      <c r="AT169" s="195" t="s">
        <v>2666</v>
      </c>
      <c r="AU169" s="195" t="s">
        <v>71</v>
      </c>
      <c r="AY169" s="16" t="s">
        <v>130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6" t="s">
        <v>14</v>
      </c>
      <c r="BK169" s="196">
        <f>ROUND(I169*H169,2)</f>
        <v>0</v>
      </c>
      <c r="BL169" s="16" t="s">
        <v>129</v>
      </c>
      <c r="BM169" s="195" t="s">
        <v>2918</v>
      </c>
    </row>
    <row r="170" s="2" customFormat="1" ht="16.5" customHeight="1">
      <c r="A170" s="37"/>
      <c r="B170" s="38"/>
      <c r="C170" s="207" t="s">
        <v>490</v>
      </c>
      <c r="D170" s="207" t="s">
        <v>2666</v>
      </c>
      <c r="E170" s="208" t="s">
        <v>2919</v>
      </c>
      <c r="F170" s="209" t="s">
        <v>2920</v>
      </c>
      <c r="G170" s="210" t="s">
        <v>134</v>
      </c>
      <c r="H170" s="211">
        <v>30</v>
      </c>
      <c r="I170" s="212"/>
      <c r="J170" s="213">
        <f>ROUND(I170*H170,2)</f>
        <v>0</v>
      </c>
      <c r="K170" s="209" t="s">
        <v>128</v>
      </c>
      <c r="L170" s="214"/>
      <c r="M170" s="215" t="s">
        <v>19</v>
      </c>
      <c r="N170" s="216" t="s">
        <v>42</v>
      </c>
      <c r="O170" s="83"/>
      <c r="P170" s="193">
        <f>O170*H170</f>
        <v>0</v>
      </c>
      <c r="Q170" s="193">
        <v>0.00032000000000000003</v>
      </c>
      <c r="R170" s="193">
        <f>Q170*H170</f>
        <v>0.0096000000000000009</v>
      </c>
      <c r="S170" s="193">
        <v>0</v>
      </c>
      <c r="T170" s="19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5" t="s">
        <v>155</v>
      </c>
      <c r="AT170" s="195" t="s">
        <v>2666</v>
      </c>
      <c r="AU170" s="195" t="s">
        <v>71</v>
      </c>
      <c r="AY170" s="16" t="s">
        <v>130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6" t="s">
        <v>14</v>
      </c>
      <c r="BK170" s="196">
        <f>ROUND(I170*H170,2)</f>
        <v>0</v>
      </c>
      <c r="BL170" s="16" t="s">
        <v>129</v>
      </c>
      <c r="BM170" s="195" t="s">
        <v>2921</v>
      </c>
    </row>
    <row r="171" s="2" customFormat="1" ht="16.5" customHeight="1">
      <c r="A171" s="37"/>
      <c r="B171" s="38"/>
      <c r="C171" s="207" t="s">
        <v>494</v>
      </c>
      <c r="D171" s="207" t="s">
        <v>2666</v>
      </c>
      <c r="E171" s="208" t="s">
        <v>2922</v>
      </c>
      <c r="F171" s="209" t="s">
        <v>2923</v>
      </c>
      <c r="G171" s="210" t="s">
        <v>134</v>
      </c>
      <c r="H171" s="211">
        <v>30</v>
      </c>
      <c r="I171" s="212"/>
      <c r="J171" s="213">
        <f>ROUND(I171*H171,2)</f>
        <v>0</v>
      </c>
      <c r="K171" s="209" t="s">
        <v>128</v>
      </c>
      <c r="L171" s="214"/>
      <c r="M171" s="215" t="s">
        <v>19</v>
      </c>
      <c r="N171" s="216" t="s">
        <v>42</v>
      </c>
      <c r="O171" s="83"/>
      <c r="P171" s="193">
        <f>O171*H171</f>
        <v>0</v>
      </c>
      <c r="Q171" s="193">
        <v>0.00046999999999999999</v>
      </c>
      <c r="R171" s="193">
        <f>Q171*H171</f>
        <v>0.0141</v>
      </c>
      <c r="S171" s="193">
        <v>0</v>
      </c>
      <c r="T171" s="19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5" t="s">
        <v>155</v>
      </c>
      <c r="AT171" s="195" t="s">
        <v>2666</v>
      </c>
      <c r="AU171" s="195" t="s">
        <v>71</v>
      </c>
      <c r="AY171" s="16" t="s">
        <v>130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6" t="s">
        <v>14</v>
      </c>
      <c r="BK171" s="196">
        <f>ROUND(I171*H171,2)</f>
        <v>0</v>
      </c>
      <c r="BL171" s="16" t="s">
        <v>129</v>
      </c>
      <c r="BM171" s="195" t="s">
        <v>2924</v>
      </c>
    </row>
    <row r="172" s="2" customFormat="1" ht="16.5" customHeight="1">
      <c r="A172" s="37"/>
      <c r="B172" s="38"/>
      <c r="C172" s="207" t="s">
        <v>498</v>
      </c>
      <c r="D172" s="207" t="s">
        <v>2666</v>
      </c>
      <c r="E172" s="208" t="s">
        <v>2925</v>
      </c>
      <c r="F172" s="209" t="s">
        <v>2926</v>
      </c>
      <c r="G172" s="210" t="s">
        <v>134</v>
      </c>
      <c r="H172" s="211">
        <v>300</v>
      </c>
      <c r="I172" s="212"/>
      <c r="J172" s="213">
        <f>ROUND(I172*H172,2)</f>
        <v>0</v>
      </c>
      <c r="K172" s="209" t="s">
        <v>128</v>
      </c>
      <c r="L172" s="214"/>
      <c r="M172" s="215" t="s">
        <v>19</v>
      </c>
      <c r="N172" s="216" t="s">
        <v>42</v>
      </c>
      <c r="O172" s="83"/>
      <c r="P172" s="193">
        <f>O172*H172</f>
        <v>0</v>
      </c>
      <c r="Q172" s="193">
        <v>0.00048999999999999998</v>
      </c>
      <c r="R172" s="193">
        <f>Q172*H172</f>
        <v>0.14699999999999999</v>
      </c>
      <c r="S172" s="193">
        <v>0</v>
      </c>
      <c r="T172" s="19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5" t="s">
        <v>155</v>
      </c>
      <c r="AT172" s="195" t="s">
        <v>2666</v>
      </c>
      <c r="AU172" s="195" t="s">
        <v>71</v>
      </c>
      <c r="AY172" s="16" t="s">
        <v>130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6" t="s">
        <v>14</v>
      </c>
      <c r="BK172" s="196">
        <f>ROUND(I172*H172,2)</f>
        <v>0</v>
      </c>
      <c r="BL172" s="16" t="s">
        <v>129</v>
      </c>
      <c r="BM172" s="195" t="s">
        <v>2927</v>
      </c>
    </row>
    <row r="173" s="2" customFormat="1" ht="16.5" customHeight="1">
      <c r="A173" s="37"/>
      <c r="B173" s="38"/>
      <c r="C173" s="207" t="s">
        <v>502</v>
      </c>
      <c r="D173" s="207" t="s">
        <v>2666</v>
      </c>
      <c r="E173" s="208" t="s">
        <v>2928</v>
      </c>
      <c r="F173" s="209" t="s">
        <v>2929</v>
      </c>
      <c r="G173" s="210" t="s">
        <v>134</v>
      </c>
      <c r="H173" s="211">
        <v>30</v>
      </c>
      <c r="I173" s="212"/>
      <c r="J173" s="213">
        <f>ROUND(I173*H173,2)</f>
        <v>0</v>
      </c>
      <c r="K173" s="209" t="s">
        <v>128</v>
      </c>
      <c r="L173" s="214"/>
      <c r="M173" s="215" t="s">
        <v>19</v>
      </c>
      <c r="N173" s="216" t="s">
        <v>42</v>
      </c>
      <c r="O173" s="83"/>
      <c r="P173" s="193">
        <f>O173*H173</f>
        <v>0</v>
      </c>
      <c r="Q173" s="193">
        <v>0.00051000000000000004</v>
      </c>
      <c r="R173" s="193">
        <f>Q173*H173</f>
        <v>0.015300000000000001</v>
      </c>
      <c r="S173" s="193">
        <v>0</v>
      </c>
      <c r="T173" s="19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5" t="s">
        <v>155</v>
      </c>
      <c r="AT173" s="195" t="s">
        <v>2666</v>
      </c>
      <c r="AU173" s="195" t="s">
        <v>71</v>
      </c>
      <c r="AY173" s="16" t="s">
        <v>130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6" t="s">
        <v>14</v>
      </c>
      <c r="BK173" s="196">
        <f>ROUND(I173*H173,2)</f>
        <v>0</v>
      </c>
      <c r="BL173" s="16" t="s">
        <v>129</v>
      </c>
      <c r="BM173" s="195" t="s">
        <v>2930</v>
      </c>
    </row>
    <row r="174" s="2" customFormat="1" ht="16.5" customHeight="1">
      <c r="A174" s="37"/>
      <c r="B174" s="38"/>
      <c r="C174" s="207" t="s">
        <v>506</v>
      </c>
      <c r="D174" s="207" t="s">
        <v>2666</v>
      </c>
      <c r="E174" s="208" t="s">
        <v>2931</v>
      </c>
      <c r="F174" s="209" t="s">
        <v>2932</v>
      </c>
      <c r="G174" s="210" t="s">
        <v>134</v>
      </c>
      <c r="H174" s="211">
        <v>4000</v>
      </c>
      <c r="I174" s="212"/>
      <c r="J174" s="213">
        <f>ROUND(I174*H174,2)</f>
        <v>0</v>
      </c>
      <c r="K174" s="209" t="s">
        <v>128</v>
      </c>
      <c r="L174" s="214"/>
      <c r="M174" s="215" t="s">
        <v>19</v>
      </c>
      <c r="N174" s="216" t="s">
        <v>42</v>
      </c>
      <c r="O174" s="83"/>
      <c r="P174" s="193">
        <f>O174*H174</f>
        <v>0</v>
      </c>
      <c r="Q174" s="193">
        <v>0.00051999999999999995</v>
      </c>
      <c r="R174" s="193">
        <f>Q174*H174</f>
        <v>2.0799999999999996</v>
      </c>
      <c r="S174" s="193">
        <v>0</v>
      </c>
      <c r="T174" s="19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5" t="s">
        <v>155</v>
      </c>
      <c r="AT174" s="195" t="s">
        <v>2666</v>
      </c>
      <c r="AU174" s="195" t="s">
        <v>71</v>
      </c>
      <c r="AY174" s="16" t="s">
        <v>130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6" t="s">
        <v>14</v>
      </c>
      <c r="BK174" s="196">
        <f>ROUND(I174*H174,2)</f>
        <v>0</v>
      </c>
      <c r="BL174" s="16" t="s">
        <v>129</v>
      </c>
      <c r="BM174" s="195" t="s">
        <v>2933</v>
      </c>
    </row>
    <row r="175" s="2" customFormat="1" ht="16.5" customHeight="1">
      <c r="A175" s="37"/>
      <c r="B175" s="38"/>
      <c r="C175" s="207" t="s">
        <v>510</v>
      </c>
      <c r="D175" s="207" t="s">
        <v>2666</v>
      </c>
      <c r="E175" s="208" t="s">
        <v>2934</v>
      </c>
      <c r="F175" s="209" t="s">
        <v>2935</v>
      </c>
      <c r="G175" s="210" t="s">
        <v>134</v>
      </c>
      <c r="H175" s="211">
        <v>2000</v>
      </c>
      <c r="I175" s="212"/>
      <c r="J175" s="213">
        <f>ROUND(I175*H175,2)</f>
        <v>0</v>
      </c>
      <c r="K175" s="209" t="s">
        <v>128</v>
      </c>
      <c r="L175" s="214"/>
      <c r="M175" s="215" t="s">
        <v>19</v>
      </c>
      <c r="N175" s="216" t="s">
        <v>42</v>
      </c>
      <c r="O175" s="83"/>
      <c r="P175" s="193">
        <f>O175*H175</f>
        <v>0</v>
      </c>
      <c r="Q175" s="193">
        <v>0.00056999999999999998</v>
      </c>
      <c r="R175" s="193">
        <f>Q175*H175</f>
        <v>1.1399999999999999</v>
      </c>
      <c r="S175" s="193">
        <v>0</v>
      </c>
      <c r="T175" s="19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5" t="s">
        <v>155</v>
      </c>
      <c r="AT175" s="195" t="s">
        <v>2666</v>
      </c>
      <c r="AU175" s="195" t="s">
        <v>71</v>
      </c>
      <c r="AY175" s="16" t="s">
        <v>130</v>
      </c>
      <c r="BE175" s="196">
        <f>IF(N175="základní",J175,0)</f>
        <v>0</v>
      </c>
      <c r="BF175" s="196">
        <f>IF(N175="snížená",J175,0)</f>
        <v>0</v>
      </c>
      <c r="BG175" s="196">
        <f>IF(N175="zákl. přenesená",J175,0)</f>
        <v>0</v>
      </c>
      <c r="BH175" s="196">
        <f>IF(N175="sníž. přenesená",J175,0)</f>
        <v>0</v>
      </c>
      <c r="BI175" s="196">
        <f>IF(N175="nulová",J175,0)</f>
        <v>0</v>
      </c>
      <c r="BJ175" s="16" t="s">
        <v>14</v>
      </c>
      <c r="BK175" s="196">
        <f>ROUND(I175*H175,2)</f>
        <v>0</v>
      </c>
      <c r="BL175" s="16" t="s">
        <v>129</v>
      </c>
      <c r="BM175" s="195" t="s">
        <v>2936</v>
      </c>
    </row>
    <row r="176" s="2" customFormat="1" ht="16.5" customHeight="1">
      <c r="A176" s="37"/>
      <c r="B176" s="38"/>
      <c r="C176" s="207" t="s">
        <v>514</v>
      </c>
      <c r="D176" s="207" t="s">
        <v>2666</v>
      </c>
      <c r="E176" s="208" t="s">
        <v>2937</v>
      </c>
      <c r="F176" s="209" t="s">
        <v>2938</v>
      </c>
      <c r="G176" s="210" t="s">
        <v>134</v>
      </c>
      <c r="H176" s="211">
        <v>30</v>
      </c>
      <c r="I176" s="212"/>
      <c r="J176" s="213">
        <f>ROUND(I176*H176,2)</f>
        <v>0</v>
      </c>
      <c r="K176" s="209" t="s">
        <v>128</v>
      </c>
      <c r="L176" s="214"/>
      <c r="M176" s="215" t="s">
        <v>19</v>
      </c>
      <c r="N176" s="216" t="s">
        <v>42</v>
      </c>
      <c r="O176" s="83"/>
      <c r="P176" s="193">
        <f>O176*H176</f>
        <v>0</v>
      </c>
      <c r="Q176" s="193">
        <v>0.00064000000000000005</v>
      </c>
      <c r="R176" s="193">
        <f>Q176*H176</f>
        <v>0.019200000000000002</v>
      </c>
      <c r="S176" s="193">
        <v>0</v>
      </c>
      <c r="T176" s="19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95" t="s">
        <v>155</v>
      </c>
      <c r="AT176" s="195" t="s">
        <v>2666</v>
      </c>
      <c r="AU176" s="195" t="s">
        <v>71</v>
      </c>
      <c r="AY176" s="16" t="s">
        <v>130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6" t="s">
        <v>14</v>
      </c>
      <c r="BK176" s="196">
        <f>ROUND(I176*H176,2)</f>
        <v>0</v>
      </c>
      <c r="BL176" s="16" t="s">
        <v>129</v>
      </c>
      <c r="BM176" s="195" t="s">
        <v>2939</v>
      </c>
    </row>
    <row r="177" s="2" customFormat="1" ht="16.5" customHeight="1">
      <c r="A177" s="37"/>
      <c r="B177" s="38"/>
      <c r="C177" s="207" t="s">
        <v>518</v>
      </c>
      <c r="D177" s="207" t="s">
        <v>2666</v>
      </c>
      <c r="E177" s="208" t="s">
        <v>2940</v>
      </c>
      <c r="F177" s="209" t="s">
        <v>2941</v>
      </c>
      <c r="G177" s="210" t="s">
        <v>134</v>
      </c>
      <c r="H177" s="211">
        <v>300</v>
      </c>
      <c r="I177" s="212"/>
      <c r="J177" s="213">
        <f>ROUND(I177*H177,2)</f>
        <v>0</v>
      </c>
      <c r="K177" s="209" t="s">
        <v>128</v>
      </c>
      <c r="L177" s="214"/>
      <c r="M177" s="215" t="s">
        <v>19</v>
      </c>
      <c r="N177" s="216" t="s">
        <v>42</v>
      </c>
      <c r="O177" s="83"/>
      <c r="P177" s="193">
        <f>O177*H177</f>
        <v>0</v>
      </c>
      <c r="Q177" s="193">
        <v>0.00016000000000000001</v>
      </c>
      <c r="R177" s="193">
        <f>Q177*H177</f>
        <v>0.048000000000000001</v>
      </c>
      <c r="S177" s="193">
        <v>0</v>
      </c>
      <c r="T177" s="19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5" t="s">
        <v>155</v>
      </c>
      <c r="AT177" s="195" t="s">
        <v>2666</v>
      </c>
      <c r="AU177" s="195" t="s">
        <v>71</v>
      </c>
      <c r="AY177" s="16" t="s">
        <v>130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6" t="s">
        <v>14</v>
      </c>
      <c r="BK177" s="196">
        <f>ROUND(I177*H177,2)</f>
        <v>0</v>
      </c>
      <c r="BL177" s="16" t="s">
        <v>129</v>
      </c>
      <c r="BM177" s="195" t="s">
        <v>2942</v>
      </c>
    </row>
    <row r="178" s="2" customFormat="1" ht="16.5" customHeight="1">
      <c r="A178" s="37"/>
      <c r="B178" s="38"/>
      <c r="C178" s="207" t="s">
        <v>522</v>
      </c>
      <c r="D178" s="207" t="s">
        <v>2666</v>
      </c>
      <c r="E178" s="208" t="s">
        <v>2943</v>
      </c>
      <c r="F178" s="209" t="s">
        <v>2944</v>
      </c>
      <c r="G178" s="210" t="s">
        <v>134</v>
      </c>
      <c r="H178" s="211">
        <v>3000</v>
      </c>
      <c r="I178" s="212"/>
      <c r="J178" s="213">
        <f>ROUND(I178*H178,2)</f>
        <v>0</v>
      </c>
      <c r="K178" s="209" t="s">
        <v>128</v>
      </c>
      <c r="L178" s="214"/>
      <c r="M178" s="215" t="s">
        <v>19</v>
      </c>
      <c r="N178" s="216" t="s">
        <v>42</v>
      </c>
      <c r="O178" s="83"/>
      <c r="P178" s="193">
        <f>O178*H178</f>
        <v>0</v>
      </c>
      <c r="Q178" s="193">
        <v>0.00014999999999999999</v>
      </c>
      <c r="R178" s="193">
        <f>Q178*H178</f>
        <v>0.44999999999999996</v>
      </c>
      <c r="S178" s="193">
        <v>0</v>
      </c>
      <c r="T178" s="19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5" t="s">
        <v>155</v>
      </c>
      <c r="AT178" s="195" t="s">
        <v>2666</v>
      </c>
      <c r="AU178" s="195" t="s">
        <v>71</v>
      </c>
      <c r="AY178" s="16" t="s">
        <v>130</v>
      </c>
      <c r="BE178" s="196">
        <f>IF(N178="základní",J178,0)</f>
        <v>0</v>
      </c>
      <c r="BF178" s="196">
        <f>IF(N178="snížená",J178,0)</f>
        <v>0</v>
      </c>
      <c r="BG178" s="196">
        <f>IF(N178="zákl. přenesená",J178,0)</f>
        <v>0</v>
      </c>
      <c r="BH178" s="196">
        <f>IF(N178="sníž. přenesená",J178,0)</f>
        <v>0</v>
      </c>
      <c r="BI178" s="196">
        <f>IF(N178="nulová",J178,0)</f>
        <v>0</v>
      </c>
      <c r="BJ178" s="16" t="s">
        <v>14</v>
      </c>
      <c r="BK178" s="196">
        <f>ROUND(I178*H178,2)</f>
        <v>0</v>
      </c>
      <c r="BL178" s="16" t="s">
        <v>129</v>
      </c>
      <c r="BM178" s="195" t="s">
        <v>2945</v>
      </c>
    </row>
    <row r="179" s="2" customFormat="1" ht="16.5" customHeight="1">
      <c r="A179" s="37"/>
      <c r="B179" s="38"/>
      <c r="C179" s="207" t="s">
        <v>526</v>
      </c>
      <c r="D179" s="207" t="s">
        <v>2666</v>
      </c>
      <c r="E179" s="208" t="s">
        <v>2946</v>
      </c>
      <c r="F179" s="209" t="s">
        <v>2947</v>
      </c>
      <c r="G179" s="210" t="s">
        <v>134</v>
      </c>
      <c r="H179" s="211">
        <v>30</v>
      </c>
      <c r="I179" s="212"/>
      <c r="J179" s="213">
        <f>ROUND(I179*H179,2)</f>
        <v>0</v>
      </c>
      <c r="K179" s="209" t="s">
        <v>128</v>
      </c>
      <c r="L179" s="214"/>
      <c r="M179" s="215" t="s">
        <v>19</v>
      </c>
      <c r="N179" s="216" t="s">
        <v>42</v>
      </c>
      <c r="O179" s="83"/>
      <c r="P179" s="193">
        <f>O179*H179</f>
        <v>0</v>
      </c>
      <c r="Q179" s="193">
        <v>0.00012999999999999999</v>
      </c>
      <c r="R179" s="193">
        <f>Q179*H179</f>
        <v>0.0038999999999999998</v>
      </c>
      <c r="S179" s="193">
        <v>0</v>
      </c>
      <c r="T179" s="19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5" t="s">
        <v>155</v>
      </c>
      <c r="AT179" s="195" t="s">
        <v>2666</v>
      </c>
      <c r="AU179" s="195" t="s">
        <v>71</v>
      </c>
      <c r="AY179" s="16" t="s">
        <v>130</v>
      </c>
      <c r="BE179" s="196">
        <f>IF(N179="základní",J179,0)</f>
        <v>0</v>
      </c>
      <c r="BF179" s="196">
        <f>IF(N179="snížená",J179,0)</f>
        <v>0</v>
      </c>
      <c r="BG179" s="196">
        <f>IF(N179="zákl. přenesená",J179,0)</f>
        <v>0</v>
      </c>
      <c r="BH179" s="196">
        <f>IF(N179="sníž. přenesená",J179,0)</f>
        <v>0</v>
      </c>
      <c r="BI179" s="196">
        <f>IF(N179="nulová",J179,0)</f>
        <v>0</v>
      </c>
      <c r="BJ179" s="16" t="s">
        <v>14</v>
      </c>
      <c r="BK179" s="196">
        <f>ROUND(I179*H179,2)</f>
        <v>0</v>
      </c>
      <c r="BL179" s="16" t="s">
        <v>129</v>
      </c>
      <c r="BM179" s="195" t="s">
        <v>2948</v>
      </c>
    </row>
    <row r="180" s="2" customFormat="1" ht="16.5" customHeight="1">
      <c r="A180" s="37"/>
      <c r="B180" s="38"/>
      <c r="C180" s="207" t="s">
        <v>530</v>
      </c>
      <c r="D180" s="207" t="s">
        <v>2666</v>
      </c>
      <c r="E180" s="208" t="s">
        <v>2949</v>
      </c>
      <c r="F180" s="209" t="s">
        <v>2950</v>
      </c>
      <c r="G180" s="210" t="s">
        <v>134</v>
      </c>
      <c r="H180" s="211">
        <v>30</v>
      </c>
      <c r="I180" s="212"/>
      <c r="J180" s="213">
        <f>ROUND(I180*H180,2)</f>
        <v>0</v>
      </c>
      <c r="K180" s="209" t="s">
        <v>128</v>
      </c>
      <c r="L180" s="214"/>
      <c r="M180" s="215" t="s">
        <v>19</v>
      </c>
      <c r="N180" s="216" t="s">
        <v>42</v>
      </c>
      <c r="O180" s="83"/>
      <c r="P180" s="193">
        <f>O180*H180</f>
        <v>0</v>
      </c>
      <c r="Q180" s="193">
        <v>4.0000000000000003E-05</v>
      </c>
      <c r="R180" s="193">
        <f>Q180*H180</f>
        <v>0.0012000000000000001</v>
      </c>
      <c r="S180" s="193">
        <v>0</v>
      </c>
      <c r="T180" s="19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5" t="s">
        <v>155</v>
      </c>
      <c r="AT180" s="195" t="s">
        <v>2666</v>
      </c>
      <c r="AU180" s="195" t="s">
        <v>71</v>
      </c>
      <c r="AY180" s="16" t="s">
        <v>130</v>
      </c>
      <c r="BE180" s="196">
        <f>IF(N180="základní",J180,0)</f>
        <v>0</v>
      </c>
      <c r="BF180" s="196">
        <f>IF(N180="snížená",J180,0)</f>
        <v>0</v>
      </c>
      <c r="BG180" s="196">
        <f>IF(N180="zákl. přenesená",J180,0)</f>
        <v>0</v>
      </c>
      <c r="BH180" s="196">
        <f>IF(N180="sníž. přenesená",J180,0)</f>
        <v>0</v>
      </c>
      <c r="BI180" s="196">
        <f>IF(N180="nulová",J180,0)</f>
        <v>0</v>
      </c>
      <c r="BJ180" s="16" t="s">
        <v>14</v>
      </c>
      <c r="BK180" s="196">
        <f>ROUND(I180*H180,2)</f>
        <v>0</v>
      </c>
      <c r="BL180" s="16" t="s">
        <v>129</v>
      </c>
      <c r="BM180" s="195" t="s">
        <v>2951</v>
      </c>
    </row>
    <row r="181" s="2" customFormat="1" ht="16.5" customHeight="1">
      <c r="A181" s="37"/>
      <c r="B181" s="38"/>
      <c r="C181" s="207" t="s">
        <v>534</v>
      </c>
      <c r="D181" s="207" t="s">
        <v>2666</v>
      </c>
      <c r="E181" s="208" t="s">
        <v>2952</v>
      </c>
      <c r="F181" s="209" t="s">
        <v>2953</v>
      </c>
      <c r="G181" s="210" t="s">
        <v>134</v>
      </c>
      <c r="H181" s="211">
        <v>30</v>
      </c>
      <c r="I181" s="212"/>
      <c r="J181" s="213">
        <f>ROUND(I181*H181,2)</f>
        <v>0</v>
      </c>
      <c r="K181" s="209" t="s">
        <v>128</v>
      </c>
      <c r="L181" s="214"/>
      <c r="M181" s="215" t="s">
        <v>19</v>
      </c>
      <c r="N181" s="216" t="s">
        <v>42</v>
      </c>
      <c r="O181" s="83"/>
      <c r="P181" s="193">
        <f>O181*H181</f>
        <v>0</v>
      </c>
      <c r="Q181" s="193">
        <v>4.0000000000000003E-05</v>
      </c>
      <c r="R181" s="193">
        <f>Q181*H181</f>
        <v>0.0012000000000000001</v>
      </c>
      <c r="S181" s="193">
        <v>0</v>
      </c>
      <c r="T181" s="19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5" t="s">
        <v>155</v>
      </c>
      <c r="AT181" s="195" t="s">
        <v>2666</v>
      </c>
      <c r="AU181" s="195" t="s">
        <v>71</v>
      </c>
      <c r="AY181" s="16" t="s">
        <v>130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6" t="s">
        <v>14</v>
      </c>
      <c r="BK181" s="196">
        <f>ROUND(I181*H181,2)</f>
        <v>0</v>
      </c>
      <c r="BL181" s="16" t="s">
        <v>129</v>
      </c>
      <c r="BM181" s="195" t="s">
        <v>2954</v>
      </c>
    </row>
    <row r="182" s="2" customFormat="1" ht="16.5" customHeight="1">
      <c r="A182" s="37"/>
      <c r="B182" s="38"/>
      <c r="C182" s="207" t="s">
        <v>538</v>
      </c>
      <c r="D182" s="207" t="s">
        <v>2666</v>
      </c>
      <c r="E182" s="208" t="s">
        <v>2955</v>
      </c>
      <c r="F182" s="209" t="s">
        <v>2956</v>
      </c>
      <c r="G182" s="210" t="s">
        <v>134</v>
      </c>
      <c r="H182" s="211">
        <v>300</v>
      </c>
      <c r="I182" s="212"/>
      <c r="J182" s="213">
        <f>ROUND(I182*H182,2)</f>
        <v>0</v>
      </c>
      <c r="K182" s="209" t="s">
        <v>128</v>
      </c>
      <c r="L182" s="214"/>
      <c r="M182" s="215" t="s">
        <v>19</v>
      </c>
      <c r="N182" s="216" t="s">
        <v>42</v>
      </c>
      <c r="O182" s="83"/>
      <c r="P182" s="193">
        <f>O182*H182</f>
        <v>0</v>
      </c>
      <c r="Q182" s="193">
        <v>0.0085199999999999998</v>
      </c>
      <c r="R182" s="193">
        <f>Q182*H182</f>
        <v>2.556</v>
      </c>
      <c r="S182" s="193">
        <v>0</v>
      </c>
      <c r="T182" s="19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5" t="s">
        <v>155</v>
      </c>
      <c r="AT182" s="195" t="s">
        <v>2666</v>
      </c>
      <c r="AU182" s="195" t="s">
        <v>71</v>
      </c>
      <c r="AY182" s="16" t="s">
        <v>130</v>
      </c>
      <c r="BE182" s="196">
        <f>IF(N182="základní",J182,0)</f>
        <v>0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16" t="s">
        <v>14</v>
      </c>
      <c r="BK182" s="196">
        <f>ROUND(I182*H182,2)</f>
        <v>0</v>
      </c>
      <c r="BL182" s="16" t="s">
        <v>129</v>
      </c>
      <c r="BM182" s="195" t="s">
        <v>2957</v>
      </c>
    </row>
    <row r="183" s="2" customFormat="1" ht="16.5" customHeight="1">
      <c r="A183" s="37"/>
      <c r="B183" s="38"/>
      <c r="C183" s="207" t="s">
        <v>542</v>
      </c>
      <c r="D183" s="207" t="s">
        <v>2666</v>
      </c>
      <c r="E183" s="208" t="s">
        <v>2958</v>
      </c>
      <c r="F183" s="209" t="s">
        <v>2959</v>
      </c>
      <c r="G183" s="210" t="s">
        <v>134</v>
      </c>
      <c r="H183" s="211">
        <v>300</v>
      </c>
      <c r="I183" s="212"/>
      <c r="J183" s="213">
        <f>ROUND(I183*H183,2)</f>
        <v>0</v>
      </c>
      <c r="K183" s="209" t="s">
        <v>128</v>
      </c>
      <c r="L183" s="214"/>
      <c r="M183" s="215" t="s">
        <v>19</v>
      </c>
      <c r="N183" s="216" t="s">
        <v>42</v>
      </c>
      <c r="O183" s="83"/>
      <c r="P183" s="193">
        <f>O183*H183</f>
        <v>0</v>
      </c>
      <c r="Q183" s="193">
        <v>0.0074200000000000004</v>
      </c>
      <c r="R183" s="193">
        <f>Q183*H183</f>
        <v>2.226</v>
      </c>
      <c r="S183" s="193">
        <v>0</v>
      </c>
      <c r="T183" s="19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5" t="s">
        <v>155</v>
      </c>
      <c r="AT183" s="195" t="s">
        <v>2666</v>
      </c>
      <c r="AU183" s="195" t="s">
        <v>71</v>
      </c>
      <c r="AY183" s="16" t="s">
        <v>130</v>
      </c>
      <c r="BE183" s="196">
        <f>IF(N183="základní",J183,0)</f>
        <v>0</v>
      </c>
      <c r="BF183" s="196">
        <f>IF(N183="snížená",J183,0)</f>
        <v>0</v>
      </c>
      <c r="BG183" s="196">
        <f>IF(N183="zákl. přenesená",J183,0)</f>
        <v>0</v>
      </c>
      <c r="BH183" s="196">
        <f>IF(N183="sníž. přenesená",J183,0)</f>
        <v>0</v>
      </c>
      <c r="BI183" s="196">
        <f>IF(N183="nulová",J183,0)</f>
        <v>0</v>
      </c>
      <c r="BJ183" s="16" t="s">
        <v>14</v>
      </c>
      <c r="BK183" s="196">
        <f>ROUND(I183*H183,2)</f>
        <v>0</v>
      </c>
      <c r="BL183" s="16" t="s">
        <v>129</v>
      </c>
      <c r="BM183" s="195" t="s">
        <v>2960</v>
      </c>
    </row>
    <row r="184" s="2" customFormat="1" ht="16.5" customHeight="1">
      <c r="A184" s="37"/>
      <c r="B184" s="38"/>
      <c r="C184" s="207" t="s">
        <v>546</v>
      </c>
      <c r="D184" s="207" t="s">
        <v>2666</v>
      </c>
      <c r="E184" s="208" t="s">
        <v>2961</v>
      </c>
      <c r="F184" s="209" t="s">
        <v>2962</v>
      </c>
      <c r="G184" s="210" t="s">
        <v>134</v>
      </c>
      <c r="H184" s="211">
        <v>20</v>
      </c>
      <c r="I184" s="212"/>
      <c r="J184" s="213">
        <f>ROUND(I184*H184,2)</f>
        <v>0</v>
      </c>
      <c r="K184" s="209" t="s">
        <v>128</v>
      </c>
      <c r="L184" s="214"/>
      <c r="M184" s="215" t="s">
        <v>19</v>
      </c>
      <c r="N184" s="216" t="s">
        <v>42</v>
      </c>
      <c r="O184" s="83"/>
      <c r="P184" s="193">
        <f>O184*H184</f>
        <v>0</v>
      </c>
      <c r="Q184" s="193">
        <v>0.0089099999999999995</v>
      </c>
      <c r="R184" s="193">
        <f>Q184*H184</f>
        <v>0.1782</v>
      </c>
      <c r="S184" s="193">
        <v>0</v>
      </c>
      <c r="T184" s="19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5" t="s">
        <v>155</v>
      </c>
      <c r="AT184" s="195" t="s">
        <v>2666</v>
      </c>
      <c r="AU184" s="195" t="s">
        <v>71</v>
      </c>
      <c r="AY184" s="16" t="s">
        <v>130</v>
      </c>
      <c r="BE184" s="196">
        <f>IF(N184="základní",J184,0)</f>
        <v>0</v>
      </c>
      <c r="BF184" s="196">
        <f>IF(N184="snížená",J184,0)</f>
        <v>0</v>
      </c>
      <c r="BG184" s="196">
        <f>IF(N184="zákl. přenesená",J184,0)</f>
        <v>0</v>
      </c>
      <c r="BH184" s="196">
        <f>IF(N184="sníž. přenesená",J184,0)</f>
        <v>0</v>
      </c>
      <c r="BI184" s="196">
        <f>IF(N184="nulová",J184,0)</f>
        <v>0</v>
      </c>
      <c r="BJ184" s="16" t="s">
        <v>14</v>
      </c>
      <c r="BK184" s="196">
        <f>ROUND(I184*H184,2)</f>
        <v>0</v>
      </c>
      <c r="BL184" s="16" t="s">
        <v>129</v>
      </c>
      <c r="BM184" s="195" t="s">
        <v>2963</v>
      </c>
    </row>
    <row r="185" s="2" customFormat="1" ht="16.5" customHeight="1">
      <c r="A185" s="37"/>
      <c r="B185" s="38"/>
      <c r="C185" s="207" t="s">
        <v>550</v>
      </c>
      <c r="D185" s="207" t="s">
        <v>2666</v>
      </c>
      <c r="E185" s="208" t="s">
        <v>2964</v>
      </c>
      <c r="F185" s="209" t="s">
        <v>2965</v>
      </c>
      <c r="G185" s="210" t="s">
        <v>134</v>
      </c>
      <c r="H185" s="211">
        <v>20</v>
      </c>
      <c r="I185" s="212"/>
      <c r="J185" s="213">
        <f>ROUND(I185*H185,2)</f>
        <v>0</v>
      </c>
      <c r="K185" s="209" t="s">
        <v>128</v>
      </c>
      <c r="L185" s="214"/>
      <c r="M185" s="215" t="s">
        <v>19</v>
      </c>
      <c r="N185" s="216" t="s">
        <v>42</v>
      </c>
      <c r="O185" s="83"/>
      <c r="P185" s="193">
        <f>O185*H185</f>
        <v>0</v>
      </c>
      <c r="Q185" s="193">
        <v>0.0075700000000000003</v>
      </c>
      <c r="R185" s="193">
        <f>Q185*H185</f>
        <v>0.15140000000000001</v>
      </c>
      <c r="S185" s="193">
        <v>0</v>
      </c>
      <c r="T185" s="19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5" t="s">
        <v>155</v>
      </c>
      <c r="AT185" s="195" t="s">
        <v>2666</v>
      </c>
      <c r="AU185" s="195" t="s">
        <v>71</v>
      </c>
      <c r="AY185" s="16" t="s">
        <v>130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6" t="s">
        <v>14</v>
      </c>
      <c r="BK185" s="196">
        <f>ROUND(I185*H185,2)</f>
        <v>0</v>
      </c>
      <c r="BL185" s="16" t="s">
        <v>129</v>
      </c>
      <c r="BM185" s="195" t="s">
        <v>2966</v>
      </c>
    </row>
    <row r="186" s="2" customFormat="1" ht="16.5" customHeight="1">
      <c r="A186" s="37"/>
      <c r="B186" s="38"/>
      <c r="C186" s="207" t="s">
        <v>554</v>
      </c>
      <c r="D186" s="207" t="s">
        <v>2666</v>
      </c>
      <c r="E186" s="208" t="s">
        <v>2967</v>
      </c>
      <c r="F186" s="209" t="s">
        <v>2968</v>
      </c>
      <c r="G186" s="210" t="s">
        <v>134</v>
      </c>
      <c r="H186" s="211">
        <v>30</v>
      </c>
      <c r="I186" s="212"/>
      <c r="J186" s="213">
        <f>ROUND(I186*H186,2)</f>
        <v>0</v>
      </c>
      <c r="K186" s="209" t="s">
        <v>128</v>
      </c>
      <c r="L186" s="214"/>
      <c r="M186" s="215" t="s">
        <v>19</v>
      </c>
      <c r="N186" s="216" t="s">
        <v>42</v>
      </c>
      <c r="O186" s="83"/>
      <c r="P186" s="193">
        <f>O186*H186</f>
        <v>0</v>
      </c>
      <c r="Q186" s="193">
        <v>2.0000000000000002E-05</v>
      </c>
      <c r="R186" s="193">
        <f>Q186*H186</f>
        <v>0.00060000000000000006</v>
      </c>
      <c r="S186" s="193">
        <v>0</v>
      </c>
      <c r="T186" s="19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5" t="s">
        <v>155</v>
      </c>
      <c r="AT186" s="195" t="s">
        <v>2666</v>
      </c>
      <c r="AU186" s="195" t="s">
        <v>71</v>
      </c>
      <c r="AY186" s="16" t="s">
        <v>130</v>
      </c>
      <c r="BE186" s="196">
        <f>IF(N186="základní",J186,0)</f>
        <v>0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16" t="s">
        <v>14</v>
      </c>
      <c r="BK186" s="196">
        <f>ROUND(I186*H186,2)</f>
        <v>0</v>
      </c>
      <c r="BL186" s="16" t="s">
        <v>129</v>
      </c>
      <c r="BM186" s="195" t="s">
        <v>2969</v>
      </c>
    </row>
    <row r="187" s="2" customFormat="1" ht="16.5" customHeight="1">
      <c r="A187" s="37"/>
      <c r="B187" s="38"/>
      <c r="C187" s="207" t="s">
        <v>558</v>
      </c>
      <c r="D187" s="207" t="s">
        <v>2666</v>
      </c>
      <c r="E187" s="208" t="s">
        <v>2970</v>
      </c>
      <c r="F187" s="209" t="s">
        <v>2971</v>
      </c>
      <c r="G187" s="210" t="s">
        <v>134</v>
      </c>
      <c r="H187" s="211">
        <v>30</v>
      </c>
      <c r="I187" s="212"/>
      <c r="J187" s="213">
        <f>ROUND(I187*H187,2)</f>
        <v>0</v>
      </c>
      <c r="K187" s="209" t="s">
        <v>128</v>
      </c>
      <c r="L187" s="214"/>
      <c r="M187" s="215" t="s">
        <v>19</v>
      </c>
      <c r="N187" s="216" t="s">
        <v>42</v>
      </c>
      <c r="O187" s="83"/>
      <c r="P187" s="193">
        <f>O187*H187</f>
        <v>0</v>
      </c>
      <c r="Q187" s="193">
        <v>0.00017000000000000001</v>
      </c>
      <c r="R187" s="193">
        <f>Q187*H187</f>
        <v>0.0051000000000000004</v>
      </c>
      <c r="S187" s="193">
        <v>0</v>
      </c>
      <c r="T187" s="19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5" t="s">
        <v>155</v>
      </c>
      <c r="AT187" s="195" t="s">
        <v>2666</v>
      </c>
      <c r="AU187" s="195" t="s">
        <v>71</v>
      </c>
      <c r="AY187" s="16" t="s">
        <v>130</v>
      </c>
      <c r="BE187" s="196">
        <f>IF(N187="základní",J187,0)</f>
        <v>0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6" t="s">
        <v>14</v>
      </c>
      <c r="BK187" s="196">
        <f>ROUND(I187*H187,2)</f>
        <v>0</v>
      </c>
      <c r="BL187" s="16" t="s">
        <v>129</v>
      </c>
      <c r="BM187" s="195" t="s">
        <v>2972</v>
      </c>
    </row>
    <row r="188" s="2" customFormat="1" ht="16.5" customHeight="1">
      <c r="A188" s="37"/>
      <c r="B188" s="38"/>
      <c r="C188" s="207" t="s">
        <v>562</v>
      </c>
      <c r="D188" s="207" t="s">
        <v>2666</v>
      </c>
      <c r="E188" s="208" t="s">
        <v>2973</v>
      </c>
      <c r="F188" s="209" t="s">
        <v>2974</v>
      </c>
      <c r="G188" s="210" t="s">
        <v>134</v>
      </c>
      <c r="H188" s="211">
        <v>1000</v>
      </c>
      <c r="I188" s="212"/>
      <c r="J188" s="213">
        <f>ROUND(I188*H188,2)</f>
        <v>0</v>
      </c>
      <c r="K188" s="209" t="s">
        <v>128</v>
      </c>
      <c r="L188" s="214"/>
      <c r="M188" s="215" t="s">
        <v>19</v>
      </c>
      <c r="N188" s="216" t="s">
        <v>42</v>
      </c>
      <c r="O188" s="83"/>
      <c r="P188" s="193">
        <f>O188*H188</f>
        <v>0</v>
      </c>
      <c r="Q188" s="193">
        <v>0.00018000000000000001</v>
      </c>
      <c r="R188" s="193">
        <f>Q188*H188</f>
        <v>0.18000000000000002</v>
      </c>
      <c r="S188" s="193">
        <v>0</v>
      </c>
      <c r="T188" s="19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5" t="s">
        <v>155</v>
      </c>
      <c r="AT188" s="195" t="s">
        <v>2666</v>
      </c>
      <c r="AU188" s="195" t="s">
        <v>71</v>
      </c>
      <c r="AY188" s="16" t="s">
        <v>130</v>
      </c>
      <c r="BE188" s="196">
        <f>IF(N188="základní",J188,0)</f>
        <v>0</v>
      </c>
      <c r="BF188" s="196">
        <f>IF(N188="snížená",J188,0)</f>
        <v>0</v>
      </c>
      <c r="BG188" s="196">
        <f>IF(N188="zákl. přenesená",J188,0)</f>
        <v>0</v>
      </c>
      <c r="BH188" s="196">
        <f>IF(N188="sníž. přenesená",J188,0)</f>
        <v>0</v>
      </c>
      <c r="BI188" s="196">
        <f>IF(N188="nulová",J188,0)</f>
        <v>0</v>
      </c>
      <c r="BJ188" s="16" t="s">
        <v>14</v>
      </c>
      <c r="BK188" s="196">
        <f>ROUND(I188*H188,2)</f>
        <v>0</v>
      </c>
      <c r="BL188" s="16" t="s">
        <v>129</v>
      </c>
      <c r="BM188" s="195" t="s">
        <v>2975</v>
      </c>
    </row>
    <row r="189" s="2" customFormat="1" ht="16.5" customHeight="1">
      <c r="A189" s="37"/>
      <c r="B189" s="38"/>
      <c r="C189" s="207" t="s">
        <v>566</v>
      </c>
      <c r="D189" s="207" t="s">
        <v>2666</v>
      </c>
      <c r="E189" s="208" t="s">
        <v>2976</v>
      </c>
      <c r="F189" s="209" t="s">
        <v>2977</v>
      </c>
      <c r="G189" s="210" t="s">
        <v>134</v>
      </c>
      <c r="H189" s="211">
        <v>1000</v>
      </c>
      <c r="I189" s="212"/>
      <c r="J189" s="213">
        <f>ROUND(I189*H189,2)</f>
        <v>0</v>
      </c>
      <c r="K189" s="209" t="s">
        <v>128</v>
      </c>
      <c r="L189" s="214"/>
      <c r="M189" s="215" t="s">
        <v>19</v>
      </c>
      <c r="N189" s="216" t="s">
        <v>42</v>
      </c>
      <c r="O189" s="83"/>
      <c r="P189" s="193">
        <f>O189*H189</f>
        <v>0</v>
      </c>
      <c r="Q189" s="193">
        <v>0.00021000000000000001</v>
      </c>
      <c r="R189" s="193">
        <f>Q189*H189</f>
        <v>0.21000000000000002</v>
      </c>
      <c r="S189" s="193">
        <v>0</v>
      </c>
      <c r="T189" s="19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5" t="s">
        <v>155</v>
      </c>
      <c r="AT189" s="195" t="s">
        <v>2666</v>
      </c>
      <c r="AU189" s="195" t="s">
        <v>71</v>
      </c>
      <c r="AY189" s="16" t="s">
        <v>130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6" t="s">
        <v>14</v>
      </c>
      <c r="BK189" s="196">
        <f>ROUND(I189*H189,2)</f>
        <v>0</v>
      </c>
      <c r="BL189" s="16" t="s">
        <v>129</v>
      </c>
      <c r="BM189" s="195" t="s">
        <v>2978</v>
      </c>
    </row>
    <row r="190" s="2" customFormat="1" ht="16.5" customHeight="1">
      <c r="A190" s="37"/>
      <c r="B190" s="38"/>
      <c r="C190" s="207" t="s">
        <v>570</v>
      </c>
      <c r="D190" s="207" t="s">
        <v>2666</v>
      </c>
      <c r="E190" s="208" t="s">
        <v>2979</v>
      </c>
      <c r="F190" s="209" t="s">
        <v>2980</v>
      </c>
      <c r="G190" s="210" t="s">
        <v>134</v>
      </c>
      <c r="H190" s="211">
        <v>100</v>
      </c>
      <c r="I190" s="212"/>
      <c r="J190" s="213">
        <f>ROUND(I190*H190,2)</f>
        <v>0</v>
      </c>
      <c r="K190" s="209" t="s">
        <v>128</v>
      </c>
      <c r="L190" s="214"/>
      <c r="M190" s="215" t="s">
        <v>19</v>
      </c>
      <c r="N190" s="216" t="s">
        <v>42</v>
      </c>
      <c r="O190" s="83"/>
      <c r="P190" s="193">
        <f>O190*H190</f>
        <v>0</v>
      </c>
      <c r="Q190" s="193">
        <v>0.00014999999999999999</v>
      </c>
      <c r="R190" s="193">
        <f>Q190*H190</f>
        <v>0.014999999999999999</v>
      </c>
      <c r="S190" s="193">
        <v>0</v>
      </c>
      <c r="T190" s="19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5" t="s">
        <v>155</v>
      </c>
      <c r="AT190" s="195" t="s">
        <v>2666</v>
      </c>
      <c r="AU190" s="195" t="s">
        <v>71</v>
      </c>
      <c r="AY190" s="16" t="s">
        <v>130</v>
      </c>
      <c r="BE190" s="196">
        <f>IF(N190="základní",J190,0)</f>
        <v>0</v>
      </c>
      <c r="BF190" s="196">
        <f>IF(N190="snížená",J190,0)</f>
        <v>0</v>
      </c>
      <c r="BG190" s="196">
        <f>IF(N190="zákl. přenesená",J190,0)</f>
        <v>0</v>
      </c>
      <c r="BH190" s="196">
        <f>IF(N190="sníž. přenesená",J190,0)</f>
        <v>0</v>
      </c>
      <c r="BI190" s="196">
        <f>IF(N190="nulová",J190,0)</f>
        <v>0</v>
      </c>
      <c r="BJ190" s="16" t="s">
        <v>14</v>
      </c>
      <c r="BK190" s="196">
        <f>ROUND(I190*H190,2)</f>
        <v>0</v>
      </c>
      <c r="BL190" s="16" t="s">
        <v>129</v>
      </c>
      <c r="BM190" s="195" t="s">
        <v>2981</v>
      </c>
    </row>
    <row r="191" s="2" customFormat="1" ht="16.5" customHeight="1">
      <c r="A191" s="37"/>
      <c r="B191" s="38"/>
      <c r="C191" s="207" t="s">
        <v>574</v>
      </c>
      <c r="D191" s="207" t="s">
        <v>2666</v>
      </c>
      <c r="E191" s="208" t="s">
        <v>2982</v>
      </c>
      <c r="F191" s="209" t="s">
        <v>2983</v>
      </c>
      <c r="G191" s="210" t="s">
        <v>134</v>
      </c>
      <c r="H191" s="211">
        <v>30</v>
      </c>
      <c r="I191" s="212"/>
      <c r="J191" s="213">
        <f>ROUND(I191*H191,2)</f>
        <v>0</v>
      </c>
      <c r="K191" s="209" t="s">
        <v>128</v>
      </c>
      <c r="L191" s="214"/>
      <c r="M191" s="215" t="s">
        <v>19</v>
      </c>
      <c r="N191" s="216" t="s">
        <v>42</v>
      </c>
      <c r="O191" s="83"/>
      <c r="P191" s="193">
        <f>O191*H191</f>
        <v>0</v>
      </c>
      <c r="Q191" s="193">
        <v>0.00018000000000000001</v>
      </c>
      <c r="R191" s="193">
        <f>Q191*H191</f>
        <v>0.0054000000000000003</v>
      </c>
      <c r="S191" s="193">
        <v>0</v>
      </c>
      <c r="T191" s="19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5" t="s">
        <v>155</v>
      </c>
      <c r="AT191" s="195" t="s">
        <v>2666</v>
      </c>
      <c r="AU191" s="195" t="s">
        <v>71</v>
      </c>
      <c r="AY191" s="16" t="s">
        <v>130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6" t="s">
        <v>14</v>
      </c>
      <c r="BK191" s="196">
        <f>ROUND(I191*H191,2)</f>
        <v>0</v>
      </c>
      <c r="BL191" s="16" t="s">
        <v>129</v>
      </c>
      <c r="BM191" s="195" t="s">
        <v>2984</v>
      </c>
    </row>
    <row r="192" s="2" customFormat="1" ht="16.5" customHeight="1">
      <c r="A192" s="37"/>
      <c r="B192" s="38"/>
      <c r="C192" s="207" t="s">
        <v>578</v>
      </c>
      <c r="D192" s="207" t="s">
        <v>2666</v>
      </c>
      <c r="E192" s="208" t="s">
        <v>2985</v>
      </c>
      <c r="F192" s="209" t="s">
        <v>2986</v>
      </c>
      <c r="G192" s="210" t="s">
        <v>134</v>
      </c>
      <c r="H192" s="211">
        <v>600</v>
      </c>
      <c r="I192" s="212"/>
      <c r="J192" s="213">
        <f>ROUND(I192*H192,2)</f>
        <v>0</v>
      </c>
      <c r="K192" s="209" t="s">
        <v>128</v>
      </c>
      <c r="L192" s="214"/>
      <c r="M192" s="215" t="s">
        <v>19</v>
      </c>
      <c r="N192" s="216" t="s">
        <v>42</v>
      </c>
      <c r="O192" s="83"/>
      <c r="P192" s="193">
        <f>O192*H192</f>
        <v>0</v>
      </c>
      <c r="Q192" s="193">
        <v>8.0000000000000007E-05</v>
      </c>
      <c r="R192" s="193">
        <f>Q192*H192</f>
        <v>0.048000000000000001</v>
      </c>
      <c r="S192" s="193">
        <v>0</v>
      </c>
      <c r="T192" s="19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5" t="s">
        <v>155</v>
      </c>
      <c r="AT192" s="195" t="s">
        <v>2666</v>
      </c>
      <c r="AU192" s="195" t="s">
        <v>71</v>
      </c>
      <c r="AY192" s="16" t="s">
        <v>130</v>
      </c>
      <c r="BE192" s="196">
        <f>IF(N192="základní",J192,0)</f>
        <v>0</v>
      </c>
      <c r="BF192" s="196">
        <f>IF(N192="snížená",J192,0)</f>
        <v>0</v>
      </c>
      <c r="BG192" s="196">
        <f>IF(N192="zákl. přenesená",J192,0)</f>
        <v>0</v>
      </c>
      <c r="BH192" s="196">
        <f>IF(N192="sníž. přenesená",J192,0)</f>
        <v>0</v>
      </c>
      <c r="BI192" s="196">
        <f>IF(N192="nulová",J192,0)</f>
        <v>0</v>
      </c>
      <c r="BJ192" s="16" t="s">
        <v>14</v>
      </c>
      <c r="BK192" s="196">
        <f>ROUND(I192*H192,2)</f>
        <v>0</v>
      </c>
      <c r="BL192" s="16" t="s">
        <v>129</v>
      </c>
      <c r="BM192" s="195" t="s">
        <v>2987</v>
      </c>
    </row>
    <row r="193" s="2" customFormat="1" ht="16.5" customHeight="1">
      <c r="A193" s="37"/>
      <c r="B193" s="38"/>
      <c r="C193" s="207" t="s">
        <v>582</v>
      </c>
      <c r="D193" s="207" t="s">
        <v>2666</v>
      </c>
      <c r="E193" s="208" t="s">
        <v>2988</v>
      </c>
      <c r="F193" s="209" t="s">
        <v>2989</v>
      </c>
      <c r="G193" s="210" t="s">
        <v>134</v>
      </c>
      <c r="H193" s="211">
        <v>30</v>
      </c>
      <c r="I193" s="212"/>
      <c r="J193" s="213">
        <f>ROUND(I193*H193,2)</f>
        <v>0</v>
      </c>
      <c r="K193" s="209" t="s">
        <v>128</v>
      </c>
      <c r="L193" s="214"/>
      <c r="M193" s="215" t="s">
        <v>19</v>
      </c>
      <c r="N193" s="216" t="s">
        <v>42</v>
      </c>
      <c r="O193" s="83"/>
      <c r="P193" s="193">
        <f>O193*H193</f>
        <v>0</v>
      </c>
      <c r="Q193" s="193">
        <v>8.0000000000000007E-05</v>
      </c>
      <c r="R193" s="193">
        <f>Q193*H193</f>
        <v>0.0024000000000000002</v>
      </c>
      <c r="S193" s="193">
        <v>0</v>
      </c>
      <c r="T193" s="19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5" t="s">
        <v>155</v>
      </c>
      <c r="AT193" s="195" t="s">
        <v>2666</v>
      </c>
      <c r="AU193" s="195" t="s">
        <v>71</v>
      </c>
      <c r="AY193" s="16" t="s">
        <v>130</v>
      </c>
      <c r="BE193" s="196">
        <f>IF(N193="základní",J193,0)</f>
        <v>0</v>
      </c>
      <c r="BF193" s="196">
        <f>IF(N193="snížená",J193,0)</f>
        <v>0</v>
      </c>
      <c r="BG193" s="196">
        <f>IF(N193="zákl. přenesená",J193,0)</f>
        <v>0</v>
      </c>
      <c r="BH193" s="196">
        <f>IF(N193="sníž. přenesená",J193,0)</f>
        <v>0</v>
      </c>
      <c r="BI193" s="196">
        <f>IF(N193="nulová",J193,0)</f>
        <v>0</v>
      </c>
      <c r="BJ193" s="16" t="s">
        <v>14</v>
      </c>
      <c r="BK193" s="196">
        <f>ROUND(I193*H193,2)</f>
        <v>0</v>
      </c>
      <c r="BL193" s="16" t="s">
        <v>129</v>
      </c>
      <c r="BM193" s="195" t="s">
        <v>2990</v>
      </c>
    </row>
    <row r="194" s="2" customFormat="1" ht="16.5" customHeight="1">
      <c r="A194" s="37"/>
      <c r="B194" s="38"/>
      <c r="C194" s="207" t="s">
        <v>586</v>
      </c>
      <c r="D194" s="207" t="s">
        <v>2666</v>
      </c>
      <c r="E194" s="208" t="s">
        <v>2991</v>
      </c>
      <c r="F194" s="209" t="s">
        <v>2992</v>
      </c>
      <c r="G194" s="210" t="s">
        <v>134</v>
      </c>
      <c r="H194" s="211">
        <v>300</v>
      </c>
      <c r="I194" s="212"/>
      <c r="J194" s="213">
        <f>ROUND(I194*H194,2)</f>
        <v>0</v>
      </c>
      <c r="K194" s="209" t="s">
        <v>128</v>
      </c>
      <c r="L194" s="214"/>
      <c r="M194" s="215" t="s">
        <v>19</v>
      </c>
      <c r="N194" s="216" t="s">
        <v>42</v>
      </c>
      <c r="O194" s="83"/>
      <c r="P194" s="193">
        <f>O194*H194</f>
        <v>0</v>
      </c>
      <c r="Q194" s="193">
        <v>9.0000000000000006E-05</v>
      </c>
      <c r="R194" s="193">
        <f>Q194*H194</f>
        <v>0.027000000000000003</v>
      </c>
      <c r="S194" s="193">
        <v>0</v>
      </c>
      <c r="T194" s="19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5" t="s">
        <v>155</v>
      </c>
      <c r="AT194" s="195" t="s">
        <v>2666</v>
      </c>
      <c r="AU194" s="195" t="s">
        <v>71</v>
      </c>
      <c r="AY194" s="16" t="s">
        <v>130</v>
      </c>
      <c r="BE194" s="196">
        <f>IF(N194="základní",J194,0)</f>
        <v>0</v>
      </c>
      <c r="BF194" s="196">
        <f>IF(N194="snížená",J194,0)</f>
        <v>0</v>
      </c>
      <c r="BG194" s="196">
        <f>IF(N194="zákl. přenesená",J194,0)</f>
        <v>0</v>
      </c>
      <c r="BH194" s="196">
        <f>IF(N194="sníž. přenesená",J194,0)</f>
        <v>0</v>
      </c>
      <c r="BI194" s="196">
        <f>IF(N194="nulová",J194,0)</f>
        <v>0</v>
      </c>
      <c r="BJ194" s="16" t="s">
        <v>14</v>
      </c>
      <c r="BK194" s="196">
        <f>ROUND(I194*H194,2)</f>
        <v>0</v>
      </c>
      <c r="BL194" s="16" t="s">
        <v>129</v>
      </c>
      <c r="BM194" s="195" t="s">
        <v>2993</v>
      </c>
    </row>
    <row r="195" s="2" customFormat="1" ht="16.5" customHeight="1">
      <c r="A195" s="37"/>
      <c r="B195" s="38"/>
      <c r="C195" s="207" t="s">
        <v>590</v>
      </c>
      <c r="D195" s="207" t="s">
        <v>2666</v>
      </c>
      <c r="E195" s="208" t="s">
        <v>2994</v>
      </c>
      <c r="F195" s="209" t="s">
        <v>2995</v>
      </c>
      <c r="G195" s="210" t="s">
        <v>185</v>
      </c>
      <c r="H195" s="211">
        <v>300</v>
      </c>
      <c r="I195" s="212"/>
      <c r="J195" s="213">
        <f>ROUND(I195*H195,2)</f>
        <v>0</v>
      </c>
      <c r="K195" s="209" t="s">
        <v>128</v>
      </c>
      <c r="L195" s="214"/>
      <c r="M195" s="215" t="s">
        <v>19</v>
      </c>
      <c r="N195" s="216" t="s">
        <v>42</v>
      </c>
      <c r="O195" s="83"/>
      <c r="P195" s="193">
        <f>O195*H195</f>
        <v>0</v>
      </c>
      <c r="Q195" s="193">
        <v>0.001</v>
      </c>
      <c r="R195" s="193">
        <f>Q195*H195</f>
        <v>0.29999999999999999</v>
      </c>
      <c r="S195" s="193">
        <v>0</v>
      </c>
      <c r="T195" s="19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5" t="s">
        <v>155</v>
      </c>
      <c r="AT195" s="195" t="s">
        <v>2666</v>
      </c>
      <c r="AU195" s="195" t="s">
        <v>71</v>
      </c>
      <c r="AY195" s="16" t="s">
        <v>130</v>
      </c>
      <c r="BE195" s="196">
        <f>IF(N195="základní",J195,0)</f>
        <v>0</v>
      </c>
      <c r="BF195" s="196">
        <f>IF(N195="snížená",J195,0)</f>
        <v>0</v>
      </c>
      <c r="BG195" s="196">
        <f>IF(N195="zákl. přenesená",J195,0)</f>
        <v>0</v>
      </c>
      <c r="BH195" s="196">
        <f>IF(N195="sníž. přenesená",J195,0)</f>
        <v>0</v>
      </c>
      <c r="BI195" s="196">
        <f>IF(N195="nulová",J195,0)</f>
        <v>0</v>
      </c>
      <c r="BJ195" s="16" t="s">
        <v>14</v>
      </c>
      <c r="BK195" s="196">
        <f>ROUND(I195*H195,2)</f>
        <v>0</v>
      </c>
      <c r="BL195" s="16" t="s">
        <v>129</v>
      </c>
      <c r="BM195" s="195" t="s">
        <v>2996</v>
      </c>
    </row>
    <row r="196" s="2" customFormat="1" ht="16.5" customHeight="1">
      <c r="A196" s="37"/>
      <c r="B196" s="38"/>
      <c r="C196" s="207" t="s">
        <v>594</v>
      </c>
      <c r="D196" s="207" t="s">
        <v>2666</v>
      </c>
      <c r="E196" s="208" t="s">
        <v>2997</v>
      </c>
      <c r="F196" s="209" t="s">
        <v>2998</v>
      </c>
      <c r="G196" s="210" t="s">
        <v>134</v>
      </c>
      <c r="H196" s="211">
        <v>20</v>
      </c>
      <c r="I196" s="212"/>
      <c r="J196" s="213">
        <f>ROUND(I196*H196,2)</f>
        <v>0</v>
      </c>
      <c r="K196" s="209" t="s">
        <v>128</v>
      </c>
      <c r="L196" s="214"/>
      <c r="M196" s="215" t="s">
        <v>19</v>
      </c>
      <c r="N196" s="216" t="s">
        <v>42</v>
      </c>
      <c r="O196" s="83"/>
      <c r="P196" s="193">
        <f>O196*H196</f>
        <v>0</v>
      </c>
      <c r="Q196" s="193">
        <v>0.00016000000000000001</v>
      </c>
      <c r="R196" s="193">
        <f>Q196*H196</f>
        <v>0.0032000000000000002</v>
      </c>
      <c r="S196" s="193">
        <v>0</v>
      </c>
      <c r="T196" s="19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95" t="s">
        <v>155</v>
      </c>
      <c r="AT196" s="195" t="s">
        <v>2666</v>
      </c>
      <c r="AU196" s="195" t="s">
        <v>71</v>
      </c>
      <c r="AY196" s="16" t="s">
        <v>130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16" t="s">
        <v>14</v>
      </c>
      <c r="BK196" s="196">
        <f>ROUND(I196*H196,2)</f>
        <v>0</v>
      </c>
      <c r="BL196" s="16" t="s">
        <v>129</v>
      </c>
      <c r="BM196" s="195" t="s">
        <v>2999</v>
      </c>
    </row>
    <row r="197" s="2" customFormat="1" ht="16.5" customHeight="1">
      <c r="A197" s="37"/>
      <c r="B197" s="38"/>
      <c r="C197" s="207" t="s">
        <v>598</v>
      </c>
      <c r="D197" s="207" t="s">
        <v>2666</v>
      </c>
      <c r="E197" s="208" t="s">
        <v>3000</v>
      </c>
      <c r="F197" s="209" t="s">
        <v>3001</v>
      </c>
      <c r="G197" s="210" t="s">
        <v>134</v>
      </c>
      <c r="H197" s="211">
        <v>20</v>
      </c>
      <c r="I197" s="212"/>
      <c r="J197" s="213">
        <f>ROUND(I197*H197,2)</f>
        <v>0</v>
      </c>
      <c r="K197" s="209" t="s">
        <v>128</v>
      </c>
      <c r="L197" s="214"/>
      <c r="M197" s="215" t="s">
        <v>19</v>
      </c>
      <c r="N197" s="216" t="s">
        <v>42</v>
      </c>
      <c r="O197" s="83"/>
      <c r="P197" s="193">
        <f>O197*H197</f>
        <v>0</v>
      </c>
      <c r="Q197" s="193">
        <v>4.0000000000000003E-05</v>
      </c>
      <c r="R197" s="193">
        <f>Q197*H197</f>
        <v>0.00080000000000000004</v>
      </c>
      <c r="S197" s="193">
        <v>0</v>
      </c>
      <c r="T197" s="19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5" t="s">
        <v>155</v>
      </c>
      <c r="AT197" s="195" t="s">
        <v>2666</v>
      </c>
      <c r="AU197" s="195" t="s">
        <v>71</v>
      </c>
      <c r="AY197" s="16" t="s">
        <v>130</v>
      </c>
      <c r="BE197" s="196">
        <f>IF(N197="základní",J197,0)</f>
        <v>0</v>
      </c>
      <c r="BF197" s="196">
        <f>IF(N197="snížená",J197,0)</f>
        <v>0</v>
      </c>
      <c r="BG197" s="196">
        <f>IF(N197="zákl. přenesená",J197,0)</f>
        <v>0</v>
      </c>
      <c r="BH197" s="196">
        <f>IF(N197="sníž. přenesená",J197,0)</f>
        <v>0</v>
      </c>
      <c r="BI197" s="196">
        <f>IF(N197="nulová",J197,0)</f>
        <v>0</v>
      </c>
      <c r="BJ197" s="16" t="s">
        <v>14</v>
      </c>
      <c r="BK197" s="196">
        <f>ROUND(I197*H197,2)</f>
        <v>0</v>
      </c>
      <c r="BL197" s="16" t="s">
        <v>129</v>
      </c>
      <c r="BM197" s="195" t="s">
        <v>3002</v>
      </c>
    </row>
    <row r="198" s="2" customFormat="1" ht="16.5" customHeight="1">
      <c r="A198" s="37"/>
      <c r="B198" s="38"/>
      <c r="C198" s="207" t="s">
        <v>602</v>
      </c>
      <c r="D198" s="207" t="s">
        <v>2666</v>
      </c>
      <c r="E198" s="208" t="s">
        <v>3003</v>
      </c>
      <c r="F198" s="209" t="s">
        <v>3004</v>
      </c>
      <c r="G198" s="210" t="s">
        <v>134</v>
      </c>
      <c r="H198" s="211">
        <v>4</v>
      </c>
      <c r="I198" s="212"/>
      <c r="J198" s="213">
        <f>ROUND(I198*H198,2)</f>
        <v>0</v>
      </c>
      <c r="K198" s="209" t="s">
        <v>128</v>
      </c>
      <c r="L198" s="214"/>
      <c r="M198" s="215" t="s">
        <v>19</v>
      </c>
      <c r="N198" s="216" t="s">
        <v>42</v>
      </c>
      <c r="O198" s="83"/>
      <c r="P198" s="193">
        <f>O198*H198</f>
        <v>0</v>
      </c>
      <c r="Q198" s="193">
        <v>0.010030000000000001</v>
      </c>
      <c r="R198" s="193">
        <f>Q198*H198</f>
        <v>0.040120000000000003</v>
      </c>
      <c r="S198" s="193">
        <v>0</v>
      </c>
      <c r="T198" s="19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95" t="s">
        <v>155</v>
      </c>
      <c r="AT198" s="195" t="s">
        <v>2666</v>
      </c>
      <c r="AU198" s="195" t="s">
        <v>71</v>
      </c>
      <c r="AY198" s="16" t="s">
        <v>130</v>
      </c>
      <c r="BE198" s="196">
        <f>IF(N198="základní",J198,0)</f>
        <v>0</v>
      </c>
      <c r="BF198" s="196">
        <f>IF(N198="snížená",J198,0)</f>
        <v>0</v>
      </c>
      <c r="BG198" s="196">
        <f>IF(N198="zákl. přenesená",J198,0)</f>
        <v>0</v>
      </c>
      <c r="BH198" s="196">
        <f>IF(N198="sníž. přenesená",J198,0)</f>
        <v>0</v>
      </c>
      <c r="BI198" s="196">
        <f>IF(N198="nulová",J198,0)</f>
        <v>0</v>
      </c>
      <c r="BJ198" s="16" t="s">
        <v>14</v>
      </c>
      <c r="BK198" s="196">
        <f>ROUND(I198*H198,2)</f>
        <v>0</v>
      </c>
      <c r="BL198" s="16" t="s">
        <v>129</v>
      </c>
      <c r="BM198" s="195" t="s">
        <v>3005</v>
      </c>
    </row>
    <row r="199" s="2" customFormat="1" ht="16.5" customHeight="1">
      <c r="A199" s="37"/>
      <c r="B199" s="38"/>
      <c r="C199" s="207" t="s">
        <v>606</v>
      </c>
      <c r="D199" s="207" t="s">
        <v>2666</v>
      </c>
      <c r="E199" s="208" t="s">
        <v>3006</v>
      </c>
      <c r="F199" s="209" t="s">
        <v>3007</v>
      </c>
      <c r="G199" s="210" t="s">
        <v>134</v>
      </c>
      <c r="H199" s="211">
        <v>4</v>
      </c>
      <c r="I199" s="212"/>
      <c r="J199" s="213">
        <f>ROUND(I199*H199,2)</f>
        <v>0</v>
      </c>
      <c r="K199" s="209" t="s">
        <v>128</v>
      </c>
      <c r="L199" s="214"/>
      <c r="M199" s="215" t="s">
        <v>19</v>
      </c>
      <c r="N199" s="216" t="s">
        <v>42</v>
      </c>
      <c r="O199" s="83"/>
      <c r="P199" s="193">
        <f>O199*H199</f>
        <v>0</v>
      </c>
      <c r="Q199" s="193">
        <v>0.010030000000000001</v>
      </c>
      <c r="R199" s="193">
        <f>Q199*H199</f>
        <v>0.040120000000000003</v>
      </c>
      <c r="S199" s="193">
        <v>0</v>
      </c>
      <c r="T199" s="19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5" t="s">
        <v>155</v>
      </c>
      <c r="AT199" s="195" t="s">
        <v>2666</v>
      </c>
      <c r="AU199" s="195" t="s">
        <v>71</v>
      </c>
      <c r="AY199" s="16" t="s">
        <v>130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6" t="s">
        <v>14</v>
      </c>
      <c r="BK199" s="196">
        <f>ROUND(I199*H199,2)</f>
        <v>0</v>
      </c>
      <c r="BL199" s="16" t="s">
        <v>129</v>
      </c>
      <c r="BM199" s="195" t="s">
        <v>3008</v>
      </c>
    </row>
    <row r="200" s="2" customFormat="1" ht="16.5" customHeight="1">
      <c r="A200" s="37"/>
      <c r="B200" s="38"/>
      <c r="C200" s="207" t="s">
        <v>610</v>
      </c>
      <c r="D200" s="207" t="s">
        <v>2666</v>
      </c>
      <c r="E200" s="208" t="s">
        <v>3009</v>
      </c>
      <c r="F200" s="209" t="s">
        <v>3010</v>
      </c>
      <c r="G200" s="210" t="s">
        <v>3011</v>
      </c>
      <c r="H200" s="211">
        <v>500</v>
      </c>
      <c r="I200" s="212"/>
      <c r="J200" s="213">
        <f>ROUND(I200*H200,2)</f>
        <v>0</v>
      </c>
      <c r="K200" s="209" t="s">
        <v>128</v>
      </c>
      <c r="L200" s="214"/>
      <c r="M200" s="217" t="s">
        <v>19</v>
      </c>
      <c r="N200" s="218" t="s">
        <v>42</v>
      </c>
      <c r="O200" s="204"/>
      <c r="P200" s="205">
        <f>O200*H200</f>
        <v>0</v>
      </c>
      <c r="Q200" s="205">
        <v>0</v>
      </c>
      <c r="R200" s="205">
        <f>Q200*H200</f>
        <v>0</v>
      </c>
      <c r="S200" s="205">
        <v>0</v>
      </c>
      <c r="T200" s="206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95" t="s">
        <v>155</v>
      </c>
      <c r="AT200" s="195" t="s">
        <v>2666</v>
      </c>
      <c r="AU200" s="195" t="s">
        <v>71</v>
      </c>
      <c r="AY200" s="16" t="s">
        <v>130</v>
      </c>
      <c r="BE200" s="196">
        <f>IF(N200="základní",J200,0)</f>
        <v>0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16" t="s">
        <v>14</v>
      </c>
      <c r="BK200" s="196">
        <f>ROUND(I200*H200,2)</f>
        <v>0</v>
      </c>
      <c r="BL200" s="16" t="s">
        <v>129</v>
      </c>
      <c r="BM200" s="195" t="s">
        <v>3012</v>
      </c>
    </row>
    <row r="201" s="2" customFormat="1" ht="6.96" customHeight="1">
      <c r="A201" s="37"/>
      <c r="B201" s="58"/>
      <c r="C201" s="59"/>
      <c r="D201" s="59"/>
      <c r="E201" s="59"/>
      <c r="F201" s="59"/>
      <c r="G201" s="59"/>
      <c r="H201" s="59"/>
      <c r="I201" s="59"/>
      <c r="J201" s="59"/>
      <c r="K201" s="59"/>
      <c r="L201" s="43"/>
      <c r="M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</row>
  </sheetData>
  <sheetProtection sheet="1" autoFilter="0" formatColumns="0" formatRows="0" objects="1" scenarios="1" spinCount="100000" saltValue="T4TUJo5Jx+kfJMYINx3D85ny1bs+/+jT3Q/4oHaz4oIP0CBV14Cr1OgETJAoyX0LOqqDc44/K/6wtprQlkiQjg==" hashValue="3/IzrHmlWV5UIBQx1+9enUOFB3eek8U+Imym3IfrTkScTJ1ZUZAnyTtbC6DwTm0KlrEtg0KutbpvgUgawZU70A==" algorithmName="SHA-512" password="CC35"/>
  <autoFilter ref="C84:K20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79</v>
      </c>
    </row>
    <row r="4" s="1" customFormat="1" ht="24.96" customHeight="1">
      <c r="B4" s="19"/>
      <c r="D4" s="139" t="s">
        <v>102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2024 - 2025 - OBLAST č.1</v>
      </c>
      <c r="F7" s="141"/>
      <c r="G7" s="141"/>
      <c r="H7" s="141"/>
      <c r="L7" s="19"/>
    </row>
    <row r="8" s="1" customFormat="1" ht="12" customHeight="1">
      <c r="B8" s="19"/>
      <c r="D8" s="141" t="s">
        <v>103</v>
      </c>
      <c r="L8" s="19"/>
    </row>
    <row r="9" s="2" customFormat="1" ht="16.5" customHeight="1">
      <c r="A9" s="37"/>
      <c r="B9" s="43"/>
      <c r="C9" s="37"/>
      <c r="D9" s="37"/>
      <c r="E9" s="142" t="s">
        <v>104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3013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1. 8. 2023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28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28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33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34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ROUND((SUM(BE85:BE158)),  2)</f>
        <v>0</v>
      </c>
      <c r="G35" s="37"/>
      <c r="H35" s="37"/>
      <c r="I35" s="156">
        <v>0.20999999999999999</v>
      </c>
      <c r="J35" s="155">
        <f>ROUND(((SUM(BE85:BE158))*I35),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ROUND((SUM(BF85:BF158)),  2)</f>
        <v>0</v>
      </c>
      <c r="G36" s="37"/>
      <c r="H36" s="37"/>
      <c r="I36" s="156">
        <v>0.14999999999999999</v>
      </c>
      <c r="J36" s="155">
        <f>ROUND(((SUM(BF85:BF158))*I36),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ROUND((SUM(BG85:BG158)),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ROUND((SUM(BH85:BH158)),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ROUND((SUM(BI85:BI158)),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2024 - 2025 - OBLAST č.1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104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03 - Mazníky - práce a materiál (nesborníkové položky)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1. 8. 2023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OŘ Ústí nad Labem</v>
      </c>
      <c r="G58" s="39"/>
      <c r="H58" s="39"/>
      <c r="I58" s="31" t="s">
        <v>31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33</v>
      </c>
      <c r="J59" s="35" t="str">
        <f>E26</f>
        <v>Tomáš Šrédl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108</v>
      </c>
      <c r="D61" s="170"/>
      <c r="E61" s="170"/>
      <c r="F61" s="170"/>
      <c r="G61" s="170"/>
      <c r="H61" s="170"/>
      <c r="I61" s="170"/>
      <c r="J61" s="171" t="s">
        <v>109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110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111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Údržba, opravy a odstraňování závad u ST OŘ UNL 2024 - 2025 - OBLAST č.1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103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104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03 - Mazníky - práce a materiál (nesborníkové položky)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 xml:space="preserve"> </v>
      </c>
      <c r="G79" s="39"/>
      <c r="H79" s="39"/>
      <c r="I79" s="31" t="s">
        <v>23</v>
      </c>
      <c r="J79" s="71" t="str">
        <f>IF(J14="","",J14)</f>
        <v>1. 8. 2023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>OŘ Ústí nad Labem</v>
      </c>
      <c r="G81" s="39"/>
      <c r="H81" s="39"/>
      <c r="I81" s="31" t="s">
        <v>31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33</v>
      </c>
      <c r="J82" s="35" t="str">
        <f>E26</f>
        <v>Tomáš Šrédl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112</v>
      </c>
      <c r="D84" s="176" t="s">
        <v>56</v>
      </c>
      <c r="E84" s="176" t="s">
        <v>52</v>
      </c>
      <c r="F84" s="176" t="s">
        <v>53</v>
      </c>
      <c r="G84" s="176" t="s">
        <v>113</v>
      </c>
      <c r="H84" s="176" t="s">
        <v>114</v>
      </c>
      <c r="I84" s="176" t="s">
        <v>115</v>
      </c>
      <c r="J84" s="176" t="s">
        <v>109</v>
      </c>
      <c r="K84" s="177" t="s">
        <v>116</v>
      </c>
      <c r="L84" s="178"/>
      <c r="M84" s="91" t="s">
        <v>19</v>
      </c>
      <c r="N84" s="92" t="s">
        <v>41</v>
      </c>
      <c r="O84" s="92" t="s">
        <v>117</v>
      </c>
      <c r="P84" s="92" t="s">
        <v>118</v>
      </c>
      <c r="Q84" s="92" t="s">
        <v>119</v>
      </c>
      <c r="R84" s="92" t="s">
        <v>120</v>
      </c>
      <c r="S84" s="92" t="s">
        <v>121</v>
      </c>
      <c r="T84" s="93" t="s">
        <v>122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123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SUM(P86:P158)</f>
        <v>0</v>
      </c>
      <c r="Q85" s="95"/>
      <c r="R85" s="181">
        <f>SUM(R86:R158)</f>
        <v>0</v>
      </c>
      <c r="S85" s="95"/>
      <c r="T85" s="182">
        <f>SUM(T86:T158)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110</v>
      </c>
      <c r="BK85" s="183">
        <f>SUM(BK86:BK158)</f>
        <v>0</v>
      </c>
    </row>
    <row r="86" s="2" customFormat="1" ht="44.25" customHeight="1">
      <c r="A86" s="37"/>
      <c r="B86" s="38"/>
      <c r="C86" s="184" t="s">
        <v>14</v>
      </c>
      <c r="D86" s="184" t="s">
        <v>124</v>
      </c>
      <c r="E86" s="185" t="s">
        <v>3014</v>
      </c>
      <c r="F86" s="186" t="s">
        <v>3015</v>
      </c>
      <c r="G86" s="187" t="s">
        <v>3011</v>
      </c>
      <c r="H86" s="188">
        <v>500</v>
      </c>
      <c r="I86" s="189"/>
      <c r="J86" s="190">
        <f>ROUND(I86*H86,2)</f>
        <v>0</v>
      </c>
      <c r="K86" s="186" t="s">
        <v>19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129</v>
      </c>
      <c r="AT86" s="195" t="s">
        <v>124</v>
      </c>
      <c r="AU86" s="195" t="s">
        <v>71</v>
      </c>
      <c r="AY86" s="16" t="s">
        <v>130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14</v>
      </c>
      <c r="BK86" s="196">
        <f>ROUND(I86*H86,2)</f>
        <v>0</v>
      </c>
      <c r="BL86" s="16" t="s">
        <v>129</v>
      </c>
      <c r="BM86" s="195" t="s">
        <v>3016</v>
      </c>
    </row>
    <row r="87" s="2" customFormat="1" ht="16.5" customHeight="1">
      <c r="A87" s="37"/>
      <c r="B87" s="38"/>
      <c r="C87" s="207" t="s">
        <v>79</v>
      </c>
      <c r="D87" s="207" t="s">
        <v>2666</v>
      </c>
      <c r="E87" s="208" t="s">
        <v>3017</v>
      </c>
      <c r="F87" s="209" t="s">
        <v>3018</v>
      </c>
      <c r="G87" s="210" t="s">
        <v>3019</v>
      </c>
      <c r="H87" s="211">
        <v>1</v>
      </c>
      <c r="I87" s="212"/>
      <c r="J87" s="213">
        <f>ROUND(I87*H87,2)</f>
        <v>0</v>
      </c>
      <c r="K87" s="209" t="s">
        <v>19</v>
      </c>
      <c r="L87" s="214"/>
      <c r="M87" s="215" t="s">
        <v>19</v>
      </c>
      <c r="N87" s="216" t="s">
        <v>42</v>
      </c>
      <c r="O87" s="83"/>
      <c r="P87" s="193">
        <f>O87*H87</f>
        <v>0</v>
      </c>
      <c r="Q87" s="193">
        <v>0</v>
      </c>
      <c r="R87" s="193">
        <f>Q87*H87</f>
        <v>0</v>
      </c>
      <c r="S87" s="193">
        <v>0</v>
      </c>
      <c r="T87" s="194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5" t="s">
        <v>155</v>
      </c>
      <c r="AT87" s="195" t="s">
        <v>2666</v>
      </c>
      <c r="AU87" s="195" t="s">
        <v>71</v>
      </c>
      <c r="AY87" s="16" t="s">
        <v>130</v>
      </c>
      <c r="BE87" s="196">
        <f>IF(N87="základní",J87,0)</f>
        <v>0</v>
      </c>
      <c r="BF87" s="196">
        <f>IF(N87="snížená",J87,0)</f>
        <v>0</v>
      </c>
      <c r="BG87" s="196">
        <f>IF(N87="zákl. přenesená",J87,0)</f>
        <v>0</v>
      </c>
      <c r="BH87" s="196">
        <f>IF(N87="sníž. přenesená",J87,0)</f>
        <v>0</v>
      </c>
      <c r="BI87" s="196">
        <f>IF(N87="nulová",J87,0)</f>
        <v>0</v>
      </c>
      <c r="BJ87" s="16" t="s">
        <v>14</v>
      </c>
      <c r="BK87" s="196">
        <f>ROUND(I87*H87,2)</f>
        <v>0</v>
      </c>
      <c r="BL87" s="16" t="s">
        <v>129</v>
      </c>
      <c r="BM87" s="195" t="s">
        <v>3020</v>
      </c>
    </row>
    <row r="88" s="2" customFormat="1" ht="16.5" customHeight="1">
      <c r="A88" s="37"/>
      <c r="B88" s="38"/>
      <c r="C88" s="184" t="s">
        <v>136</v>
      </c>
      <c r="D88" s="184" t="s">
        <v>124</v>
      </c>
      <c r="E88" s="185" t="s">
        <v>3021</v>
      </c>
      <c r="F88" s="186" t="s">
        <v>3022</v>
      </c>
      <c r="G88" s="187" t="s">
        <v>3019</v>
      </c>
      <c r="H88" s="188">
        <v>1</v>
      </c>
      <c r="I88" s="189"/>
      <c r="J88" s="190">
        <f>ROUND(I88*H88,2)</f>
        <v>0</v>
      </c>
      <c r="K88" s="186" t="s">
        <v>19</v>
      </c>
      <c r="L88" s="43"/>
      <c r="M88" s="191" t="s">
        <v>19</v>
      </c>
      <c r="N88" s="192" t="s">
        <v>42</v>
      </c>
      <c r="O88" s="83"/>
      <c r="P88" s="193">
        <f>O88*H88</f>
        <v>0</v>
      </c>
      <c r="Q88" s="193">
        <v>0</v>
      </c>
      <c r="R88" s="193">
        <f>Q88*H88</f>
        <v>0</v>
      </c>
      <c r="S88" s="193">
        <v>0</v>
      </c>
      <c r="T88" s="19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5" t="s">
        <v>129</v>
      </c>
      <c r="AT88" s="195" t="s">
        <v>124</v>
      </c>
      <c r="AU88" s="195" t="s">
        <v>71</v>
      </c>
      <c r="AY88" s="16" t="s">
        <v>130</v>
      </c>
      <c r="BE88" s="196">
        <f>IF(N88="základní",J88,0)</f>
        <v>0</v>
      </c>
      <c r="BF88" s="196">
        <f>IF(N88="snížená",J88,0)</f>
        <v>0</v>
      </c>
      <c r="BG88" s="196">
        <f>IF(N88="zákl. přenesená",J88,0)</f>
        <v>0</v>
      </c>
      <c r="BH88" s="196">
        <f>IF(N88="sníž. přenesená",J88,0)</f>
        <v>0</v>
      </c>
      <c r="BI88" s="196">
        <f>IF(N88="nulová",J88,0)</f>
        <v>0</v>
      </c>
      <c r="BJ88" s="16" t="s">
        <v>14</v>
      </c>
      <c r="BK88" s="196">
        <f>ROUND(I88*H88,2)</f>
        <v>0</v>
      </c>
      <c r="BL88" s="16" t="s">
        <v>129</v>
      </c>
      <c r="BM88" s="195" t="s">
        <v>3023</v>
      </c>
    </row>
    <row r="89" s="2" customFormat="1" ht="16.5" customHeight="1">
      <c r="A89" s="37"/>
      <c r="B89" s="38"/>
      <c r="C89" s="184" t="s">
        <v>129</v>
      </c>
      <c r="D89" s="184" t="s">
        <v>124</v>
      </c>
      <c r="E89" s="185" t="s">
        <v>3024</v>
      </c>
      <c r="F89" s="186" t="s">
        <v>3025</v>
      </c>
      <c r="G89" s="187" t="s">
        <v>3019</v>
      </c>
      <c r="H89" s="188">
        <v>1</v>
      </c>
      <c r="I89" s="189"/>
      <c r="J89" s="190">
        <f>ROUND(I89*H89,2)</f>
        <v>0</v>
      </c>
      <c r="K89" s="186" t="s">
        <v>19</v>
      </c>
      <c r="L89" s="43"/>
      <c r="M89" s="191" t="s">
        <v>19</v>
      </c>
      <c r="N89" s="192" t="s">
        <v>42</v>
      </c>
      <c r="O89" s="83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129</v>
      </c>
      <c r="AT89" s="195" t="s">
        <v>124</v>
      </c>
      <c r="AU89" s="195" t="s">
        <v>71</v>
      </c>
      <c r="AY89" s="16" t="s">
        <v>130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14</v>
      </c>
      <c r="BK89" s="196">
        <f>ROUND(I89*H89,2)</f>
        <v>0</v>
      </c>
      <c r="BL89" s="16" t="s">
        <v>129</v>
      </c>
      <c r="BM89" s="195" t="s">
        <v>3026</v>
      </c>
    </row>
    <row r="90" s="2" customFormat="1" ht="16.5" customHeight="1">
      <c r="A90" s="37"/>
      <c r="B90" s="38"/>
      <c r="C90" s="207" t="s">
        <v>143</v>
      </c>
      <c r="D90" s="207" t="s">
        <v>2666</v>
      </c>
      <c r="E90" s="208" t="s">
        <v>3027</v>
      </c>
      <c r="F90" s="209" t="s">
        <v>3028</v>
      </c>
      <c r="G90" s="210" t="s">
        <v>3019</v>
      </c>
      <c r="H90" s="211">
        <v>1</v>
      </c>
      <c r="I90" s="212"/>
      <c r="J90" s="213">
        <f>ROUND(I90*H90,2)</f>
        <v>0</v>
      </c>
      <c r="K90" s="209" t="s">
        <v>19</v>
      </c>
      <c r="L90" s="214"/>
      <c r="M90" s="215" t="s">
        <v>19</v>
      </c>
      <c r="N90" s="216" t="s">
        <v>42</v>
      </c>
      <c r="O90" s="83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155</v>
      </c>
      <c r="AT90" s="195" t="s">
        <v>2666</v>
      </c>
      <c r="AU90" s="195" t="s">
        <v>71</v>
      </c>
      <c r="AY90" s="16" t="s">
        <v>130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14</v>
      </c>
      <c r="BK90" s="196">
        <f>ROUND(I90*H90,2)</f>
        <v>0</v>
      </c>
      <c r="BL90" s="16" t="s">
        <v>129</v>
      </c>
      <c r="BM90" s="195" t="s">
        <v>3029</v>
      </c>
    </row>
    <row r="91" s="2" customFormat="1" ht="16.5" customHeight="1">
      <c r="A91" s="37"/>
      <c r="B91" s="38"/>
      <c r="C91" s="184" t="s">
        <v>147</v>
      </c>
      <c r="D91" s="184" t="s">
        <v>124</v>
      </c>
      <c r="E91" s="185" t="s">
        <v>3030</v>
      </c>
      <c r="F91" s="186" t="s">
        <v>3031</v>
      </c>
      <c r="G91" s="187" t="s">
        <v>3019</v>
      </c>
      <c r="H91" s="188">
        <v>1</v>
      </c>
      <c r="I91" s="189"/>
      <c r="J91" s="190">
        <f>ROUND(I91*H91,2)</f>
        <v>0</v>
      </c>
      <c r="K91" s="186" t="s">
        <v>19</v>
      </c>
      <c r="L91" s="43"/>
      <c r="M91" s="191" t="s">
        <v>19</v>
      </c>
      <c r="N91" s="192" t="s">
        <v>42</v>
      </c>
      <c r="O91" s="83"/>
      <c r="P91" s="193">
        <f>O91*H91</f>
        <v>0</v>
      </c>
      <c r="Q91" s="193">
        <v>0</v>
      </c>
      <c r="R91" s="193">
        <f>Q91*H91</f>
        <v>0</v>
      </c>
      <c r="S91" s="193">
        <v>0</v>
      </c>
      <c r="T91" s="19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5" t="s">
        <v>129</v>
      </c>
      <c r="AT91" s="195" t="s">
        <v>124</v>
      </c>
      <c r="AU91" s="195" t="s">
        <v>71</v>
      </c>
      <c r="AY91" s="16" t="s">
        <v>130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16" t="s">
        <v>14</v>
      </c>
      <c r="BK91" s="196">
        <f>ROUND(I91*H91,2)</f>
        <v>0</v>
      </c>
      <c r="BL91" s="16" t="s">
        <v>129</v>
      </c>
      <c r="BM91" s="195" t="s">
        <v>3032</v>
      </c>
    </row>
    <row r="92" s="2" customFormat="1" ht="16.5" customHeight="1">
      <c r="A92" s="37"/>
      <c r="B92" s="38"/>
      <c r="C92" s="184" t="s">
        <v>151</v>
      </c>
      <c r="D92" s="184" t="s">
        <v>124</v>
      </c>
      <c r="E92" s="185" t="s">
        <v>3033</v>
      </c>
      <c r="F92" s="186" t="s">
        <v>3034</v>
      </c>
      <c r="G92" s="187" t="s">
        <v>3019</v>
      </c>
      <c r="H92" s="188">
        <v>1</v>
      </c>
      <c r="I92" s="189"/>
      <c r="J92" s="190">
        <f>ROUND(I92*H92,2)</f>
        <v>0</v>
      </c>
      <c r="K92" s="186" t="s">
        <v>19</v>
      </c>
      <c r="L92" s="43"/>
      <c r="M92" s="191" t="s">
        <v>19</v>
      </c>
      <c r="N92" s="192" t="s">
        <v>42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129</v>
      </c>
      <c r="AT92" s="195" t="s">
        <v>124</v>
      </c>
      <c r="AU92" s="195" t="s">
        <v>71</v>
      </c>
      <c r="AY92" s="16" t="s">
        <v>130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14</v>
      </c>
      <c r="BK92" s="196">
        <f>ROUND(I92*H92,2)</f>
        <v>0</v>
      </c>
      <c r="BL92" s="16" t="s">
        <v>129</v>
      </c>
      <c r="BM92" s="195" t="s">
        <v>3035</v>
      </c>
    </row>
    <row r="93" s="2" customFormat="1" ht="16.5" customHeight="1">
      <c r="A93" s="37"/>
      <c r="B93" s="38"/>
      <c r="C93" s="207" t="s">
        <v>155</v>
      </c>
      <c r="D93" s="207" t="s">
        <v>2666</v>
      </c>
      <c r="E93" s="208" t="s">
        <v>3036</v>
      </c>
      <c r="F93" s="209" t="s">
        <v>3037</v>
      </c>
      <c r="G93" s="210" t="s">
        <v>3019</v>
      </c>
      <c r="H93" s="211">
        <v>1</v>
      </c>
      <c r="I93" s="212"/>
      <c r="J93" s="213">
        <f>ROUND(I93*H93,2)</f>
        <v>0</v>
      </c>
      <c r="K93" s="209" t="s">
        <v>19</v>
      </c>
      <c r="L93" s="214"/>
      <c r="M93" s="215" t="s">
        <v>19</v>
      </c>
      <c r="N93" s="216" t="s">
        <v>42</v>
      </c>
      <c r="O93" s="83"/>
      <c r="P93" s="193">
        <f>O93*H93</f>
        <v>0</v>
      </c>
      <c r="Q93" s="193">
        <v>0</v>
      </c>
      <c r="R93" s="193">
        <f>Q93*H93</f>
        <v>0</v>
      </c>
      <c r="S93" s="193">
        <v>0</v>
      </c>
      <c r="T93" s="19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5" t="s">
        <v>155</v>
      </c>
      <c r="AT93" s="195" t="s">
        <v>2666</v>
      </c>
      <c r="AU93" s="195" t="s">
        <v>71</v>
      </c>
      <c r="AY93" s="16" t="s">
        <v>130</v>
      </c>
      <c r="BE93" s="196">
        <f>IF(N93="základní",J93,0)</f>
        <v>0</v>
      </c>
      <c r="BF93" s="196">
        <f>IF(N93="snížená",J93,0)</f>
        <v>0</v>
      </c>
      <c r="BG93" s="196">
        <f>IF(N93="zákl. přenesená",J93,0)</f>
        <v>0</v>
      </c>
      <c r="BH93" s="196">
        <f>IF(N93="sníž. přenesená",J93,0)</f>
        <v>0</v>
      </c>
      <c r="BI93" s="196">
        <f>IF(N93="nulová",J93,0)</f>
        <v>0</v>
      </c>
      <c r="BJ93" s="16" t="s">
        <v>14</v>
      </c>
      <c r="BK93" s="196">
        <f>ROUND(I93*H93,2)</f>
        <v>0</v>
      </c>
      <c r="BL93" s="16" t="s">
        <v>129</v>
      </c>
      <c r="BM93" s="195" t="s">
        <v>3038</v>
      </c>
    </row>
    <row r="94" s="2" customFormat="1" ht="16.5" customHeight="1">
      <c r="A94" s="37"/>
      <c r="B94" s="38"/>
      <c r="C94" s="184" t="s">
        <v>161</v>
      </c>
      <c r="D94" s="184" t="s">
        <v>124</v>
      </c>
      <c r="E94" s="185" t="s">
        <v>3039</v>
      </c>
      <c r="F94" s="186" t="s">
        <v>3040</v>
      </c>
      <c r="G94" s="187" t="s">
        <v>3019</v>
      </c>
      <c r="H94" s="188">
        <v>1</v>
      </c>
      <c r="I94" s="189"/>
      <c r="J94" s="190">
        <f>ROUND(I94*H94,2)</f>
        <v>0</v>
      </c>
      <c r="K94" s="186" t="s">
        <v>19</v>
      </c>
      <c r="L94" s="43"/>
      <c r="M94" s="191" t="s">
        <v>19</v>
      </c>
      <c r="N94" s="192" t="s">
        <v>42</v>
      </c>
      <c r="O94" s="83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129</v>
      </c>
      <c r="AT94" s="195" t="s">
        <v>124</v>
      </c>
      <c r="AU94" s="195" t="s">
        <v>71</v>
      </c>
      <c r="AY94" s="16" t="s">
        <v>130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14</v>
      </c>
      <c r="BK94" s="196">
        <f>ROUND(I94*H94,2)</f>
        <v>0</v>
      </c>
      <c r="BL94" s="16" t="s">
        <v>129</v>
      </c>
      <c r="BM94" s="195" t="s">
        <v>3041</v>
      </c>
    </row>
    <row r="95" s="2" customFormat="1" ht="16.5" customHeight="1">
      <c r="A95" s="37"/>
      <c r="B95" s="38"/>
      <c r="C95" s="184" t="s">
        <v>165</v>
      </c>
      <c r="D95" s="184" t="s">
        <v>124</v>
      </c>
      <c r="E95" s="185" t="s">
        <v>3042</v>
      </c>
      <c r="F95" s="186" t="s">
        <v>3043</v>
      </c>
      <c r="G95" s="187" t="s">
        <v>3019</v>
      </c>
      <c r="H95" s="188">
        <v>1</v>
      </c>
      <c r="I95" s="189"/>
      <c r="J95" s="190">
        <f>ROUND(I95*H95,2)</f>
        <v>0</v>
      </c>
      <c r="K95" s="186" t="s">
        <v>19</v>
      </c>
      <c r="L95" s="43"/>
      <c r="M95" s="191" t="s">
        <v>19</v>
      </c>
      <c r="N95" s="192" t="s">
        <v>42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129</v>
      </c>
      <c r="AT95" s="195" t="s">
        <v>124</v>
      </c>
      <c r="AU95" s="195" t="s">
        <v>71</v>
      </c>
      <c r="AY95" s="16" t="s">
        <v>130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14</v>
      </c>
      <c r="BK95" s="196">
        <f>ROUND(I95*H95,2)</f>
        <v>0</v>
      </c>
      <c r="BL95" s="16" t="s">
        <v>129</v>
      </c>
      <c r="BM95" s="195" t="s">
        <v>3044</v>
      </c>
    </row>
    <row r="96" s="2" customFormat="1" ht="16.5" customHeight="1">
      <c r="A96" s="37"/>
      <c r="B96" s="38"/>
      <c r="C96" s="207" t="s">
        <v>169</v>
      </c>
      <c r="D96" s="207" t="s">
        <v>2666</v>
      </c>
      <c r="E96" s="208" t="s">
        <v>3045</v>
      </c>
      <c r="F96" s="209" t="s">
        <v>3046</v>
      </c>
      <c r="G96" s="210" t="s">
        <v>3019</v>
      </c>
      <c r="H96" s="211">
        <v>1</v>
      </c>
      <c r="I96" s="212"/>
      <c r="J96" s="213">
        <f>ROUND(I96*H96,2)</f>
        <v>0</v>
      </c>
      <c r="K96" s="209" t="s">
        <v>19</v>
      </c>
      <c r="L96" s="214"/>
      <c r="M96" s="215" t="s">
        <v>19</v>
      </c>
      <c r="N96" s="216" t="s">
        <v>42</v>
      </c>
      <c r="O96" s="83"/>
      <c r="P96" s="193">
        <f>O96*H96</f>
        <v>0</v>
      </c>
      <c r="Q96" s="193">
        <v>0</v>
      </c>
      <c r="R96" s="193">
        <f>Q96*H96</f>
        <v>0</v>
      </c>
      <c r="S96" s="193">
        <v>0</v>
      </c>
      <c r="T96" s="19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5" t="s">
        <v>155</v>
      </c>
      <c r="AT96" s="195" t="s">
        <v>2666</v>
      </c>
      <c r="AU96" s="195" t="s">
        <v>71</v>
      </c>
      <c r="AY96" s="16" t="s">
        <v>130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16" t="s">
        <v>14</v>
      </c>
      <c r="BK96" s="196">
        <f>ROUND(I96*H96,2)</f>
        <v>0</v>
      </c>
      <c r="BL96" s="16" t="s">
        <v>129</v>
      </c>
      <c r="BM96" s="195" t="s">
        <v>3047</v>
      </c>
    </row>
    <row r="97" s="2" customFormat="1" ht="16.5" customHeight="1">
      <c r="A97" s="37"/>
      <c r="B97" s="38"/>
      <c r="C97" s="184" t="s">
        <v>174</v>
      </c>
      <c r="D97" s="184" t="s">
        <v>124</v>
      </c>
      <c r="E97" s="185" t="s">
        <v>3048</v>
      </c>
      <c r="F97" s="186" t="s">
        <v>3049</v>
      </c>
      <c r="G97" s="187" t="s">
        <v>3019</v>
      </c>
      <c r="H97" s="188">
        <v>1</v>
      </c>
      <c r="I97" s="189"/>
      <c r="J97" s="190">
        <f>ROUND(I97*H97,2)</f>
        <v>0</v>
      </c>
      <c r="K97" s="186" t="s">
        <v>19</v>
      </c>
      <c r="L97" s="43"/>
      <c r="M97" s="191" t="s">
        <v>19</v>
      </c>
      <c r="N97" s="192" t="s">
        <v>42</v>
      </c>
      <c r="O97" s="83"/>
      <c r="P97" s="193">
        <f>O97*H97</f>
        <v>0</v>
      </c>
      <c r="Q97" s="193">
        <v>0</v>
      </c>
      <c r="R97" s="193">
        <f>Q97*H97</f>
        <v>0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129</v>
      </c>
      <c r="AT97" s="195" t="s">
        <v>124</v>
      </c>
      <c r="AU97" s="195" t="s">
        <v>71</v>
      </c>
      <c r="AY97" s="16" t="s">
        <v>130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14</v>
      </c>
      <c r="BK97" s="196">
        <f>ROUND(I97*H97,2)</f>
        <v>0</v>
      </c>
      <c r="BL97" s="16" t="s">
        <v>129</v>
      </c>
      <c r="BM97" s="195" t="s">
        <v>3050</v>
      </c>
    </row>
    <row r="98" s="2" customFormat="1" ht="16.5" customHeight="1">
      <c r="A98" s="37"/>
      <c r="B98" s="38"/>
      <c r="C98" s="184" t="s">
        <v>178</v>
      </c>
      <c r="D98" s="184" t="s">
        <v>124</v>
      </c>
      <c r="E98" s="185" t="s">
        <v>3051</v>
      </c>
      <c r="F98" s="186" t="s">
        <v>3052</v>
      </c>
      <c r="G98" s="187" t="s">
        <v>3019</v>
      </c>
      <c r="H98" s="188">
        <v>1</v>
      </c>
      <c r="I98" s="189"/>
      <c r="J98" s="190">
        <f>ROUND(I98*H98,2)</f>
        <v>0</v>
      </c>
      <c r="K98" s="186" t="s">
        <v>19</v>
      </c>
      <c r="L98" s="43"/>
      <c r="M98" s="191" t="s">
        <v>19</v>
      </c>
      <c r="N98" s="192" t="s">
        <v>42</v>
      </c>
      <c r="O98" s="83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129</v>
      </c>
      <c r="AT98" s="195" t="s">
        <v>124</v>
      </c>
      <c r="AU98" s="195" t="s">
        <v>71</v>
      </c>
      <c r="AY98" s="16" t="s">
        <v>130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14</v>
      </c>
      <c r="BK98" s="196">
        <f>ROUND(I98*H98,2)</f>
        <v>0</v>
      </c>
      <c r="BL98" s="16" t="s">
        <v>129</v>
      </c>
      <c r="BM98" s="195" t="s">
        <v>3053</v>
      </c>
    </row>
    <row r="99" s="2" customFormat="1" ht="16.5" customHeight="1">
      <c r="A99" s="37"/>
      <c r="B99" s="38"/>
      <c r="C99" s="207" t="s">
        <v>182</v>
      </c>
      <c r="D99" s="207" t="s">
        <v>2666</v>
      </c>
      <c r="E99" s="208" t="s">
        <v>3054</v>
      </c>
      <c r="F99" s="209" t="s">
        <v>3055</v>
      </c>
      <c r="G99" s="210" t="s">
        <v>3019</v>
      </c>
      <c r="H99" s="211">
        <v>1</v>
      </c>
      <c r="I99" s="212"/>
      <c r="J99" s="213">
        <f>ROUND(I99*H99,2)</f>
        <v>0</v>
      </c>
      <c r="K99" s="209" t="s">
        <v>19</v>
      </c>
      <c r="L99" s="214"/>
      <c r="M99" s="215" t="s">
        <v>19</v>
      </c>
      <c r="N99" s="216" t="s">
        <v>42</v>
      </c>
      <c r="O99" s="83"/>
      <c r="P99" s="193">
        <f>O99*H99</f>
        <v>0</v>
      </c>
      <c r="Q99" s="193">
        <v>0</v>
      </c>
      <c r="R99" s="193">
        <f>Q99*H99</f>
        <v>0</v>
      </c>
      <c r="S99" s="193">
        <v>0</v>
      </c>
      <c r="T99" s="19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5" t="s">
        <v>155</v>
      </c>
      <c r="AT99" s="195" t="s">
        <v>2666</v>
      </c>
      <c r="AU99" s="195" t="s">
        <v>71</v>
      </c>
      <c r="AY99" s="16" t="s">
        <v>130</v>
      </c>
      <c r="BE99" s="196">
        <f>IF(N99="základní",J99,0)</f>
        <v>0</v>
      </c>
      <c r="BF99" s="196">
        <f>IF(N99="snížená",J99,0)</f>
        <v>0</v>
      </c>
      <c r="BG99" s="196">
        <f>IF(N99="zákl. přenesená",J99,0)</f>
        <v>0</v>
      </c>
      <c r="BH99" s="196">
        <f>IF(N99="sníž. přenesená",J99,0)</f>
        <v>0</v>
      </c>
      <c r="BI99" s="196">
        <f>IF(N99="nulová",J99,0)</f>
        <v>0</v>
      </c>
      <c r="BJ99" s="16" t="s">
        <v>14</v>
      </c>
      <c r="BK99" s="196">
        <f>ROUND(I99*H99,2)</f>
        <v>0</v>
      </c>
      <c r="BL99" s="16" t="s">
        <v>129</v>
      </c>
      <c r="BM99" s="195" t="s">
        <v>3056</v>
      </c>
    </row>
    <row r="100" s="2" customFormat="1" ht="16.5" customHeight="1">
      <c r="A100" s="37"/>
      <c r="B100" s="38"/>
      <c r="C100" s="184" t="s">
        <v>8</v>
      </c>
      <c r="D100" s="184" t="s">
        <v>124</v>
      </c>
      <c r="E100" s="185" t="s">
        <v>3057</v>
      </c>
      <c r="F100" s="186" t="s">
        <v>3058</v>
      </c>
      <c r="G100" s="187" t="s">
        <v>3019</v>
      </c>
      <c r="H100" s="188">
        <v>1</v>
      </c>
      <c r="I100" s="189"/>
      <c r="J100" s="190">
        <f>ROUND(I100*H100,2)</f>
        <v>0</v>
      </c>
      <c r="K100" s="186" t="s">
        <v>19</v>
      </c>
      <c r="L100" s="43"/>
      <c r="M100" s="191" t="s">
        <v>19</v>
      </c>
      <c r="N100" s="192" t="s">
        <v>42</v>
      </c>
      <c r="O100" s="83"/>
      <c r="P100" s="193">
        <f>O100*H100</f>
        <v>0</v>
      </c>
      <c r="Q100" s="193">
        <v>0</v>
      </c>
      <c r="R100" s="193">
        <f>Q100*H100</f>
        <v>0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129</v>
      </c>
      <c r="AT100" s="195" t="s">
        <v>124</v>
      </c>
      <c r="AU100" s="195" t="s">
        <v>71</v>
      </c>
      <c r="AY100" s="16" t="s">
        <v>130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6" t="s">
        <v>14</v>
      </c>
      <c r="BK100" s="196">
        <f>ROUND(I100*H100,2)</f>
        <v>0</v>
      </c>
      <c r="BL100" s="16" t="s">
        <v>129</v>
      </c>
      <c r="BM100" s="195" t="s">
        <v>3059</v>
      </c>
    </row>
    <row r="101" s="2" customFormat="1" ht="16.5" customHeight="1">
      <c r="A101" s="37"/>
      <c r="B101" s="38"/>
      <c r="C101" s="184" t="s">
        <v>190</v>
      </c>
      <c r="D101" s="184" t="s">
        <v>124</v>
      </c>
      <c r="E101" s="185" t="s">
        <v>3060</v>
      </c>
      <c r="F101" s="186" t="s">
        <v>3061</v>
      </c>
      <c r="G101" s="187" t="s">
        <v>3019</v>
      </c>
      <c r="H101" s="188">
        <v>1</v>
      </c>
      <c r="I101" s="189"/>
      <c r="J101" s="190">
        <f>ROUND(I101*H101,2)</f>
        <v>0</v>
      </c>
      <c r="K101" s="186" t="s">
        <v>19</v>
      </c>
      <c r="L101" s="43"/>
      <c r="M101" s="191" t="s">
        <v>19</v>
      </c>
      <c r="N101" s="192" t="s">
        <v>42</v>
      </c>
      <c r="O101" s="83"/>
      <c r="P101" s="193">
        <f>O101*H101</f>
        <v>0</v>
      </c>
      <c r="Q101" s="193">
        <v>0</v>
      </c>
      <c r="R101" s="193">
        <f>Q101*H101</f>
        <v>0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129</v>
      </c>
      <c r="AT101" s="195" t="s">
        <v>124</v>
      </c>
      <c r="AU101" s="195" t="s">
        <v>71</v>
      </c>
      <c r="AY101" s="16" t="s">
        <v>130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14</v>
      </c>
      <c r="BK101" s="196">
        <f>ROUND(I101*H101,2)</f>
        <v>0</v>
      </c>
      <c r="BL101" s="16" t="s">
        <v>129</v>
      </c>
      <c r="BM101" s="195" t="s">
        <v>3062</v>
      </c>
    </row>
    <row r="102" s="2" customFormat="1" ht="16.5" customHeight="1">
      <c r="A102" s="37"/>
      <c r="B102" s="38"/>
      <c r="C102" s="207" t="s">
        <v>207</v>
      </c>
      <c r="D102" s="207" t="s">
        <v>2666</v>
      </c>
      <c r="E102" s="208" t="s">
        <v>3063</v>
      </c>
      <c r="F102" s="209" t="s">
        <v>3064</v>
      </c>
      <c r="G102" s="210" t="s">
        <v>3019</v>
      </c>
      <c r="H102" s="211">
        <v>1</v>
      </c>
      <c r="I102" s="212"/>
      <c r="J102" s="213">
        <f>ROUND(I102*H102,2)</f>
        <v>0</v>
      </c>
      <c r="K102" s="209" t="s">
        <v>19</v>
      </c>
      <c r="L102" s="214"/>
      <c r="M102" s="215" t="s">
        <v>19</v>
      </c>
      <c r="N102" s="216" t="s">
        <v>42</v>
      </c>
      <c r="O102" s="83"/>
      <c r="P102" s="193">
        <f>O102*H102</f>
        <v>0</v>
      </c>
      <c r="Q102" s="193">
        <v>0</v>
      </c>
      <c r="R102" s="193">
        <f>Q102*H102</f>
        <v>0</v>
      </c>
      <c r="S102" s="193">
        <v>0</v>
      </c>
      <c r="T102" s="19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5" t="s">
        <v>155</v>
      </c>
      <c r="AT102" s="195" t="s">
        <v>2666</v>
      </c>
      <c r="AU102" s="195" t="s">
        <v>71</v>
      </c>
      <c r="AY102" s="16" t="s">
        <v>130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16" t="s">
        <v>14</v>
      </c>
      <c r="BK102" s="196">
        <f>ROUND(I102*H102,2)</f>
        <v>0</v>
      </c>
      <c r="BL102" s="16" t="s">
        <v>129</v>
      </c>
      <c r="BM102" s="195" t="s">
        <v>3065</v>
      </c>
    </row>
    <row r="103" s="2" customFormat="1" ht="16.5" customHeight="1">
      <c r="A103" s="37"/>
      <c r="B103" s="38"/>
      <c r="C103" s="184" t="s">
        <v>211</v>
      </c>
      <c r="D103" s="184" t="s">
        <v>124</v>
      </c>
      <c r="E103" s="185" t="s">
        <v>3066</v>
      </c>
      <c r="F103" s="186" t="s">
        <v>3067</v>
      </c>
      <c r="G103" s="187" t="s">
        <v>3019</v>
      </c>
      <c r="H103" s="188">
        <v>1</v>
      </c>
      <c r="I103" s="189"/>
      <c r="J103" s="190">
        <f>ROUND(I103*H103,2)</f>
        <v>0</v>
      </c>
      <c r="K103" s="186" t="s">
        <v>19</v>
      </c>
      <c r="L103" s="43"/>
      <c r="M103" s="191" t="s">
        <v>19</v>
      </c>
      <c r="N103" s="192" t="s">
        <v>42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129</v>
      </c>
      <c r="AT103" s="195" t="s">
        <v>124</v>
      </c>
      <c r="AU103" s="195" t="s">
        <v>71</v>
      </c>
      <c r="AY103" s="16" t="s">
        <v>130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14</v>
      </c>
      <c r="BK103" s="196">
        <f>ROUND(I103*H103,2)</f>
        <v>0</v>
      </c>
      <c r="BL103" s="16" t="s">
        <v>129</v>
      </c>
      <c r="BM103" s="195" t="s">
        <v>3068</v>
      </c>
    </row>
    <row r="104" s="2" customFormat="1" ht="16.5" customHeight="1">
      <c r="A104" s="37"/>
      <c r="B104" s="38"/>
      <c r="C104" s="184" t="s">
        <v>215</v>
      </c>
      <c r="D104" s="184" t="s">
        <v>124</v>
      </c>
      <c r="E104" s="185" t="s">
        <v>3069</v>
      </c>
      <c r="F104" s="186" t="s">
        <v>3070</v>
      </c>
      <c r="G104" s="187" t="s">
        <v>3019</v>
      </c>
      <c r="H104" s="188">
        <v>1</v>
      </c>
      <c r="I104" s="189"/>
      <c r="J104" s="190">
        <f>ROUND(I104*H104,2)</f>
        <v>0</v>
      </c>
      <c r="K104" s="186" t="s">
        <v>19</v>
      </c>
      <c r="L104" s="43"/>
      <c r="M104" s="191" t="s">
        <v>19</v>
      </c>
      <c r="N104" s="192" t="s">
        <v>42</v>
      </c>
      <c r="O104" s="83"/>
      <c r="P104" s="193">
        <f>O104*H104</f>
        <v>0</v>
      </c>
      <c r="Q104" s="193">
        <v>0</v>
      </c>
      <c r="R104" s="193">
        <f>Q104*H104</f>
        <v>0</v>
      </c>
      <c r="S104" s="193">
        <v>0</v>
      </c>
      <c r="T104" s="19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5" t="s">
        <v>129</v>
      </c>
      <c r="AT104" s="195" t="s">
        <v>124</v>
      </c>
      <c r="AU104" s="195" t="s">
        <v>71</v>
      </c>
      <c r="AY104" s="16" t="s">
        <v>130</v>
      </c>
      <c r="BE104" s="196">
        <f>IF(N104="základní",J104,0)</f>
        <v>0</v>
      </c>
      <c r="BF104" s="196">
        <f>IF(N104="snížená",J104,0)</f>
        <v>0</v>
      </c>
      <c r="BG104" s="196">
        <f>IF(N104="zákl. přenesená",J104,0)</f>
        <v>0</v>
      </c>
      <c r="BH104" s="196">
        <f>IF(N104="sníž. přenesená",J104,0)</f>
        <v>0</v>
      </c>
      <c r="BI104" s="196">
        <f>IF(N104="nulová",J104,0)</f>
        <v>0</v>
      </c>
      <c r="BJ104" s="16" t="s">
        <v>14</v>
      </c>
      <c r="BK104" s="196">
        <f>ROUND(I104*H104,2)</f>
        <v>0</v>
      </c>
      <c r="BL104" s="16" t="s">
        <v>129</v>
      </c>
      <c r="BM104" s="195" t="s">
        <v>3071</v>
      </c>
    </row>
    <row r="105" s="2" customFormat="1" ht="16.5" customHeight="1">
      <c r="A105" s="37"/>
      <c r="B105" s="38"/>
      <c r="C105" s="207" t="s">
        <v>219</v>
      </c>
      <c r="D105" s="207" t="s">
        <v>2666</v>
      </c>
      <c r="E105" s="208" t="s">
        <v>3072</v>
      </c>
      <c r="F105" s="209" t="s">
        <v>3073</v>
      </c>
      <c r="G105" s="210" t="s">
        <v>3019</v>
      </c>
      <c r="H105" s="211">
        <v>1</v>
      </c>
      <c r="I105" s="212"/>
      <c r="J105" s="213">
        <f>ROUND(I105*H105,2)</f>
        <v>0</v>
      </c>
      <c r="K105" s="209" t="s">
        <v>19</v>
      </c>
      <c r="L105" s="214"/>
      <c r="M105" s="215" t="s">
        <v>19</v>
      </c>
      <c r="N105" s="216" t="s">
        <v>42</v>
      </c>
      <c r="O105" s="83"/>
      <c r="P105" s="193">
        <f>O105*H105</f>
        <v>0</v>
      </c>
      <c r="Q105" s="193">
        <v>0</v>
      </c>
      <c r="R105" s="193">
        <f>Q105*H105</f>
        <v>0</v>
      </c>
      <c r="S105" s="193">
        <v>0</v>
      </c>
      <c r="T105" s="19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5" t="s">
        <v>155</v>
      </c>
      <c r="AT105" s="195" t="s">
        <v>2666</v>
      </c>
      <c r="AU105" s="195" t="s">
        <v>71</v>
      </c>
      <c r="AY105" s="16" t="s">
        <v>130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6" t="s">
        <v>14</v>
      </c>
      <c r="BK105" s="196">
        <f>ROUND(I105*H105,2)</f>
        <v>0</v>
      </c>
      <c r="BL105" s="16" t="s">
        <v>129</v>
      </c>
      <c r="BM105" s="195" t="s">
        <v>3074</v>
      </c>
    </row>
    <row r="106" s="2" customFormat="1" ht="16.5" customHeight="1">
      <c r="A106" s="37"/>
      <c r="B106" s="38"/>
      <c r="C106" s="184" t="s">
        <v>7</v>
      </c>
      <c r="D106" s="184" t="s">
        <v>124</v>
      </c>
      <c r="E106" s="185" t="s">
        <v>3075</v>
      </c>
      <c r="F106" s="186" t="s">
        <v>3076</v>
      </c>
      <c r="G106" s="187" t="s">
        <v>3019</v>
      </c>
      <c r="H106" s="188">
        <v>1</v>
      </c>
      <c r="I106" s="189"/>
      <c r="J106" s="190">
        <f>ROUND(I106*H106,2)</f>
        <v>0</v>
      </c>
      <c r="K106" s="186" t="s">
        <v>19</v>
      </c>
      <c r="L106" s="43"/>
      <c r="M106" s="191" t="s">
        <v>19</v>
      </c>
      <c r="N106" s="192" t="s">
        <v>42</v>
      </c>
      <c r="O106" s="83"/>
      <c r="P106" s="193">
        <f>O106*H106</f>
        <v>0</v>
      </c>
      <c r="Q106" s="193">
        <v>0</v>
      </c>
      <c r="R106" s="193">
        <f>Q106*H106</f>
        <v>0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129</v>
      </c>
      <c r="AT106" s="195" t="s">
        <v>124</v>
      </c>
      <c r="AU106" s="195" t="s">
        <v>71</v>
      </c>
      <c r="AY106" s="16" t="s">
        <v>130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14</v>
      </c>
      <c r="BK106" s="196">
        <f>ROUND(I106*H106,2)</f>
        <v>0</v>
      </c>
      <c r="BL106" s="16" t="s">
        <v>129</v>
      </c>
      <c r="BM106" s="195" t="s">
        <v>3077</v>
      </c>
    </row>
    <row r="107" s="2" customFormat="1" ht="16.5" customHeight="1">
      <c r="A107" s="37"/>
      <c r="B107" s="38"/>
      <c r="C107" s="184" t="s">
        <v>226</v>
      </c>
      <c r="D107" s="184" t="s">
        <v>124</v>
      </c>
      <c r="E107" s="185" t="s">
        <v>3078</v>
      </c>
      <c r="F107" s="186" t="s">
        <v>3079</v>
      </c>
      <c r="G107" s="187" t="s">
        <v>3019</v>
      </c>
      <c r="H107" s="188">
        <v>1</v>
      </c>
      <c r="I107" s="189"/>
      <c r="J107" s="190">
        <f>ROUND(I107*H107,2)</f>
        <v>0</v>
      </c>
      <c r="K107" s="186" t="s">
        <v>19</v>
      </c>
      <c r="L107" s="43"/>
      <c r="M107" s="191" t="s">
        <v>19</v>
      </c>
      <c r="N107" s="192" t="s">
        <v>42</v>
      </c>
      <c r="O107" s="83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129</v>
      </c>
      <c r="AT107" s="195" t="s">
        <v>124</v>
      </c>
      <c r="AU107" s="195" t="s">
        <v>71</v>
      </c>
      <c r="AY107" s="16" t="s">
        <v>130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6" t="s">
        <v>14</v>
      </c>
      <c r="BK107" s="196">
        <f>ROUND(I107*H107,2)</f>
        <v>0</v>
      </c>
      <c r="BL107" s="16" t="s">
        <v>129</v>
      </c>
      <c r="BM107" s="195" t="s">
        <v>3080</v>
      </c>
    </row>
    <row r="108" s="2" customFormat="1" ht="16.5" customHeight="1">
      <c r="A108" s="37"/>
      <c r="B108" s="38"/>
      <c r="C108" s="207" t="s">
        <v>230</v>
      </c>
      <c r="D108" s="207" t="s">
        <v>2666</v>
      </c>
      <c r="E108" s="208" t="s">
        <v>3081</v>
      </c>
      <c r="F108" s="209" t="s">
        <v>3082</v>
      </c>
      <c r="G108" s="210" t="s">
        <v>3019</v>
      </c>
      <c r="H108" s="211">
        <v>1</v>
      </c>
      <c r="I108" s="212"/>
      <c r="J108" s="213">
        <f>ROUND(I108*H108,2)</f>
        <v>0</v>
      </c>
      <c r="K108" s="209" t="s">
        <v>19</v>
      </c>
      <c r="L108" s="214"/>
      <c r="M108" s="215" t="s">
        <v>19</v>
      </c>
      <c r="N108" s="216" t="s">
        <v>42</v>
      </c>
      <c r="O108" s="83"/>
      <c r="P108" s="193">
        <f>O108*H108</f>
        <v>0</v>
      </c>
      <c r="Q108" s="193">
        <v>0</v>
      </c>
      <c r="R108" s="193">
        <f>Q108*H108</f>
        <v>0</v>
      </c>
      <c r="S108" s="193">
        <v>0</v>
      </c>
      <c r="T108" s="19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5" t="s">
        <v>155</v>
      </c>
      <c r="AT108" s="195" t="s">
        <v>2666</v>
      </c>
      <c r="AU108" s="195" t="s">
        <v>71</v>
      </c>
      <c r="AY108" s="16" t="s">
        <v>130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16" t="s">
        <v>14</v>
      </c>
      <c r="BK108" s="196">
        <f>ROUND(I108*H108,2)</f>
        <v>0</v>
      </c>
      <c r="BL108" s="16" t="s">
        <v>129</v>
      </c>
      <c r="BM108" s="195" t="s">
        <v>3083</v>
      </c>
    </row>
    <row r="109" s="2" customFormat="1" ht="16.5" customHeight="1">
      <c r="A109" s="37"/>
      <c r="B109" s="38"/>
      <c r="C109" s="184" t="s">
        <v>235</v>
      </c>
      <c r="D109" s="184" t="s">
        <v>124</v>
      </c>
      <c r="E109" s="185" t="s">
        <v>3084</v>
      </c>
      <c r="F109" s="186" t="s">
        <v>3085</v>
      </c>
      <c r="G109" s="187" t="s">
        <v>3019</v>
      </c>
      <c r="H109" s="188">
        <v>1</v>
      </c>
      <c r="I109" s="189"/>
      <c r="J109" s="190">
        <f>ROUND(I109*H109,2)</f>
        <v>0</v>
      </c>
      <c r="K109" s="186" t="s">
        <v>19</v>
      </c>
      <c r="L109" s="43"/>
      <c r="M109" s="191" t="s">
        <v>19</v>
      </c>
      <c r="N109" s="192" t="s">
        <v>42</v>
      </c>
      <c r="O109" s="83"/>
      <c r="P109" s="193">
        <f>O109*H109</f>
        <v>0</v>
      </c>
      <c r="Q109" s="193">
        <v>0</v>
      </c>
      <c r="R109" s="193">
        <f>Q109*H109</f>
        <v>0</v>
      </c>
      <c r="S109" s="193">
        <v>0</v>
      </c>
      <c r="T109" s="194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5" t="s">
        <v>129</v>
      </c>
      <c r="AT109" s="195" t="s">
        <v>124</v>
      </c>
      <c r="AU109" s="195" t="s">
        <v>71</v>
      </c>
      <c r="AY109" s="16" t="s">
        <v>130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16" t="s">
        <v>14</v>
      </c>
      <c r="BK109" s="196">
        <f>ROUND(I109*H109,2)</f>
        <v>0</v>
      </c>
      <c r="BL109" s="16" t="s">
        <v>129</v>
      </c>
      <c r="BM109" s="195" t="s">
        <v>3086</v>
      </c>
    </row>
    <row r="110" s="2" customFormat="1" ht="16.5" customHeight="1">
      <c r="A110" s="37"/>
      <c r="B110" s="38"/>
      <c r="C110" s="184" t="s">
        <v>239</v>
      </c>
      <c r="D110" s="184" t="s">
        <v>124</v>
      </c>
      <c r="E110" s="185" t="s">
        <v>3087</v>
      </c>
      <c r="F110" s="186" t="s">
        <v>3088</v>
      </c>
      <c r="G110" s="187" t="s">
        <v>3019</v>
      </c>
      <c r="H110" s="188">
        <v>1</v>
      </c>
      <c r="I110" s="189"/>
      <c r="J110" s="190">
        <f>ROUND(I110*H110,2)</f>
        <v>0</v>
      </c>
      <c r="K110" s="186" t="s">
        <v>19</v>
      </c>
      <c r="L110" s="43"/>
      <c r="M110" s="191" t="s">
        <v>19</v>
      </c>
      <c r="N110" s="192" t="s">
        <v>42</v>
      </c>
      <c r="O110" s="83"/>
      <c r="P110" s="193">
        <f>O110*H110</f>
        <v>0</v>
      </c>
      <c r="Q110" s="193">
        <v>0</v>
      </c>
      <c r="R110" s="193">
        <f>Q110*H110</f>
        <v>0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129</v>
      </c>
      <c r="AT110" s="195" t="s">
        <v>124</v>
      </c>
      <c r="AU110" s="195" t="s">
        <v>71</v>
      </c>
      <c r="AY110" s="16" t="s">
        <v>130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6" t="s">
        <v>14</v>
      </c>
      <c r="BK110" s="196">
        <f>ROUND(I110*H110,2)</f>
        <v>0</v>
      </c>
      <c r="BL110" s="16" t="s">
        <v>129</v>
      </c>
      <c r="BM110" s="195" t="s">
        <v>3089</v>
      </c>
    </row>
    <row r="111" s="2" customFormat="1" ht="16.5" customHeight="1">
      <c r="A111" s="37"/>
      <c r="B111" s="38"/>
      <c r="C111" s="207" t="s">
        <v>244</v>
      </c>
      <c r="D111" s="207" t="s">
        <v>2666</v>
      </c>
      <c r="E111" s="208" t="s">
        <v>3090</v>
      </c>
      <c r="F111" s="209" t="s">
        <v>3091</v>
      </c>
      <c r="G111" s="210" t="s">
        <v>3019</v>
      </c>
      <c r="H111" s="211">
        <v>1</v>
      </c>
      <c r="I111" s="212"/>
      <c r="J111" s="213">
        <f>ROUND(I111*H111,2)</f>
        <v>0</v>
      </c>
      <c r="K111" s="209" t="s">
        <v>19</v>
      </c>
      <c r="L111" s="214"/>
      <c r="M111" s="215" t="s">
        <v>19</v>
      </c>
      <c r="N111" s="216" t="s">
        <v>42</v>
      </c>
      <c r="O111" s="83"/>
      <c r="P111" s="193">
        <f>O111*H111</f>
        <v>0</v>
      </c>
      <c r="Q111" s="193">
        <v>0</v>
      </c>
      <c r="R111" s="193">
        <f>Q111*H111</f>
        <v>0</v>
      </c>
      <c r="S111" s="193">
        <v>0</v>
      </c>
      <c r="T111" s="19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5" t="s">
        <v>155</v>
      </c>
      <c r="AT111" s="195" t="s">
        <v>2666</v>
      </c>
      <c r="AU111" s="195" t="s">
        <v>71</v>
      </c>
      <c r="AY111" s="16" t="s">
        <v>130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16" t="s">
        <v>14</v>
      </c>
      <c r="BK111" s="196">
        <f>ROUND(I111*H111,2)</f>
        <v>0</v>
      </c>
      <c r="BL111" s="16" t="s">
        <v>129</v>
      </c>
      <c r="BM111" s="195" t="s">
        <v>3092</v>
      </c>
    </row>
    <row r="112" s="2" customFormat="1" ht="16.5" customHeight="1">
      <c r="A112" s="37"/>
      <c r="B112" s="38"/>
      <c r="C112" s="184" t="s">
        <v>249</v>
      </c>
      <c r="D112" s="184" t="s">
        <v>124</v>
      </c>
      <c r="E112" s="185" t="s">
        <v>3093</v>
      </c>
      <c r="F112" s="186" t="s">
        <v>3094</v>
      </c>
      <c r="G112" s="187" t="s">
        <v>3019</v>
      </c>
      <c r="H112" s="188">
        <v>1</v>
      </c>
      <c r="I112" s="189"/>
      <c r="J112" s="190">
        <f>ROUND(I112*H112,2)</f>
        <v>0</v>
      </c>
      <c r="K112" s="186" t="s">
        <v>19</v>
      </c>
      <c r="L112" s="43"/>
      <c r="M112" s="191" t="s">
        <v>19</v>
      </c>
      <c r="N112" s="192" t="s">
        <v>42</v>
      </c>
      <c r="O112" s="83"/>
      <c r="P112" s="193">
        <f>O112*H112</f>
        <v>0</v>
      </c>
      <c r="Q112" s="193">
        <v>0</v>
      </c>
      <c r="R112" s="193">
        <f>Q112*H112</f>
        <v>0</v>
      </c>
      <c r="S112" s="193">
        <v>0</v>
      </c>
      <c r="T112" s="19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5" t="s">
        <v>129</v>
      </c>
      <c r="AT112" s="195" t="s">
        <v>124</v>
      </c>
      <c r="AU112" s="195" t="s">
        <v>71</v>
      </c>
      <c r="AY112" s="16" t="s">
        <v>130</v>
      </c>
      <c r="BE112" s="196">
        <f>IF(N112="základní",J112,0)</f>
        <v>0</v>
      </c>
      <c r="BF112" s="196">
        <f>IF(N112="snížená",J112,0)</f>
        <v>0</v>
      </c>
      <c r="BG112" s="196">
        <f>IF(N112="zákl. přenesená",J112,0)</f>
        <v>0</v>
      </c>
      <c r="BH112" s="196">
        <f>IF(N112="sníž. přenesená",J112,0)</f>
        <v>0</v>
      </c>
      <c r="BI112" s="196">
        <f>IF(N112="nulová",J112,0)</f>
        <v>0</v>
      </c>
      <c r="BJ112" s="16" t="s">
        <v>14</v>
      </c>
      <c r="BK112" s="196">
        <f>ROUND(I112*H112,2)</f>
        <v>0</v>
      </c>
      <c r="BL112" s="16" t="s">
        <v>129</v>
      </c>
      <c r="BM112" s="195" t="s">
        <v>3095</v>
      </c>
    </row>
    <row r="113" s="2" customFormat="1" ht="16.5" customHeight="1">
      <c r="A113" s="37"/>
      <c r="B113" s="38"/>
      <c r="C113" s="184" t="s">
        <v>254</v>
      </c>
      <c r="D113" s="184" t="s">
        <v>124</v>
      </c>
      <c r="E113" s="185" t="s">
        <v>3096</v>
      </c>
      <c r="F113" s="186" t="s">
        <v>3097</v>
      </c>
      <c r="G113" s="187" t="s">
        <v>3019</v>
      </c>
      <c r="H113" s="188">
        <v>1</v>
      </c>
      <c r="I113" s="189"/>
      <c r="J113" s="190">
        <f>ROUND(I113*H113,2)</f>
        <v>0</v>
      </c>
      <c r="K113" s="186" t="s">
        <v>19</v>
      </c>
      <c r="L113" s="43"/>
      <c r="M113" s="191" t="s">
        <v>19</v>
      </c>
      <c r="N113" s="192" t="s">
        <v>42</v>
      </c>
      <c r="O113" s="83"/>
      <c r="P113" s="193">
        <f>O113*H113</f>
        <v>0</v>
      </c>
      <c r="Q113" s="193">
        <v>0</v>
      </c>
      <c r="R113" s="193">
        <f>Q113*H113</f>
        <v>0</v>
      </c>
      <c r="S113" s="193">
        <v>0</v>
      </c>
      <c r="T113" s="19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5" t="s">
        <v>129</v>
      </c>
      <c r="AT113" s="195" t="s">
        <v>124</v>
      </c>
      <c r="AU113" s="195" t="s">
        <v>71</v>
      </c>
      <c r="AY113" s="16" t="s">
        <v>130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6" t="s">
        <v>14</v>
      </c>
      <c r="BK113" s="196">
        <f>ROUND(I113*H113,2)</f>
        <v>0</v>
      </c>
      <c r="BL113" s="16" t="s">
        <v>129</v>
      </c>
      <c r="BM113" s="195" t="s">
        <v>3098</v>
      </c>
    </row>
    <row r="114" s="2" customFormat="1" ht="16.5" customHeight="1">
      <c r="A114" s="37"/>
      <c r="B114" s="38"/>
      <c r="C114" s="207" t="s">
        <v>259</v>
      </c>
      <c r="D114" s="207" t="s">
        <v>2666</v>
      </c>
      <c r="E114" s="208" t="s">
        <v>3099</v>
      </c>
      <c r="F114" s="209" t="s">
        <v>3100</v>
      </c>
      <c r="G114" s="210" t="s">
        <v>3019</v>
      </c>
      <c r="H114" s="211">
        <v>1</v>
      </c>
      <c r="I114" s="212"/>
      <c r="J114" s="213">
        <f>ROUND(I114*H114,2)</f>
        <v>0</v>
      </c>
      <c r="K114" s="209" t="s">
        <v>19</v>
      </c>
      <c r="L114" s="214"/>
      <c r="M114" s="215" t="s">
        <v>19</v>
      </c>
      <c r="N114" s="216" t="s">
        <v>42</v>
      </c>
      <c r="O114" s="83"/>
      <c r="P114" s="193">
        <f>O114*H114</f>
        <v>0</v>
      </c>
      <c r="Q114" s="193">
        <v>0</v>
      </c>
      <c r="R114" s="193">
        <f>Q114*H114</f>
        <v>0</v>
      </c>
      <c r="S114" s="193">
        <v>0</v>
      </c>
      <c r="T114" s="19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5" t="s">
        <v>155</v>
      </c>
      <c r="AT114" s="195" t="s">
        <v>2666</v>
      </c>
      <c r="AU114" s="195" t="s">
        <v>71</v>
      </c>
      <c r="AY114" s="16" t="s">
        <v>130</v>
      </c>
      <c r="BE114" s="196">
        <f>IF(N114="základní",J114,0)</f>
        <v>0</v>
      </c>
      <c r="BF114" s="196">
        <f>IF(N114="snížená",J114,0)</f>
        <v>0</v>
      </c>
      <c r="BG114" s="196">
        <f>IF(N114="zákl. přenesená",J114,0)</f>
        <v>0</v>
      </c>
      <c r="BH114" s="196">
        <f>IF(N114="sníž. přenesená",J114,0)</f>
        <v>0</v>
      </c>
      <c r="BI114" s="196">
        <f>IF(N114="nulová",J114,0)</f>
        <v>0</v>
      </c>
      <c r="BJ114" s="16" t="s">
        <v>14</v>
      </c>
      <c r="BK114" s="196">
        <f>ROUND(I114*H114,2)</f>
        <v>0</v>
      </c>
      <c r="BL114" s="16" t="s">
        <v>129</v>
      </c>
      <c r="BM114" s="195" t="s">
        <v>3101</v>
      </c>
    </row>
    <row r="115" s="2" customFormat="1" ht="16.5" customHeight="1">
      <c r="A115" s="37"/>
      <c r="B115" s="38"/>
      <c r="C115" s="184" t="s">
        <v>264</v>
      </c>
      <c r="D115" s="184" t="s">
        <v>124</v>
      </c>
      <c r="E115" s="185" t="s">
        <v>3102</v>
      </c>
      <c r="F115" s="186" t="s">
        <v>3103</v>
      </c>
      <c r="G115" s="187" t="s">
        <v>3019</v>
      </c>
      <c r="H115" s="188">
        <v>1</v>
      </c>
      <c r="I115" s="189"/>
      <c r="J115" s="190">
        <f>ROUND(I115*H115,2)</f>
        <v>0</v>
      </c>
      <c r="K115" s="186" t="s">
        <v>19</v>
      </c>
      <c r="L115" s="43"/>
      <c r="M115" s="191" t="s">
        <v>19</v>
      </c>
      <c r="N115" s="192" t="s">
        <v>42</v>
      </c>
      <c r="O115" s="83"/>
      <c r="P115" s="193">
        <f>O115*H115</f>
        <v>0</v>
      </c>
      <c r="Q115" s="193">
        <v>0</v>
      </c>
      <c r="R115" s="193">
        <f>Q115*H115</f>
        <v>0</v>
      </c>
      <c r="S115" s="193">
        <v>0</v>
      </c>
      <c r="T115" s="19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5" t="s">
        <v>129</v>
      </c>
      <c r="AT115" s="195" t="s">
        <v>124</v>
      </c>
      <c r="AU115" s="195" t="s">
        <v>71</v>
      </c>
      <c r="AY115" s="16" t="s">
        <v>130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16" t="s">
        <v>14</v>
      </c>
      <c r="BK115" s="196">
        <f>ROUND(I115*H115,2)</f>
        <v>0</v>
      </c>
      <c r="BL115" s="16" t="s">
        <v>129</v>
      </c>
      <c r="BM115" s="195" t="s">
        <v>3104</v>
      </c>
    </row>
    <row r="116" s="2" customFormat="1" ht="16.5" customHeight="1">
      <c r="A116" s="37"/>
      <c r="B116" s="38"/>
      <c r="C116" s="184" t="s">
        <v>269</v>
      </c>
      <c r="D116" s="184" t="s">
        <v>124</v>
      </c>
      <c r="E116" s="185" t="s">
        <v>3105</v>
      </c>
      <c r="F116" s="186" t="s">
        <v>3106</v>
      </c>
      <c r="G116" s="187" t="s">
        <v>3019</v>
      </c>
      <c r="H116" s="188">
        <v>1</v>
      </c>
      <c r="I116" s="189"/>
      <c r="J116" s="190">
        <f>ROUND(I116*H116,2)</f>
        <v>0</v>
      </c>
      <c r="K116" s="186" t="s">
        <v>19</v>
      </c>
      <c r="L116" s="43"/>
      <c r="M116" s="191" t="s">
        <v>19</v>
      </c>
      <c r="N116" s="192" t="s">
        <v>42</v>
      </c>
      <c r="O116" s="83"/>
      <c r="P116" s="193">
        <f>O116*H116</f>
        <v>0</v>
      </c>
      <c r="Q116" s="193">
        <v>0</v>
      </c>
      <c r="R116" s="193">
        <f>Q116*H116</f>
        <v>0</v>
      </c>
      <c r="S116" s="193">
        <v>0</v>
      </c>
      <c r="T116" s="19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5" t="s">
        <v>129</v>
      </c>
      <c r="AT116" s="195" t="s">
        <v>124</v>
      </c>
      <c r="AU116" s="195" t="s">
        <v>71</v>
      </c>
      <c r="AY116" s="16" t="s">
        <v>130</v>
      </c>
      <c r="BE116" s="196">
        <f>IF(N116="základní",J116,0)</f>
        <v>0</v>
      </c>
      <c r="BF116" s="196">
        <f>IF(N116="snížená",J116,0)</f>
        <v>0</v>
      </c>
      <c r="BG116" s="196">
        <f>IF(N116="zákl. přenesená",J116,0)</f>
        <v>0</v>
      </c>
      <c r="BH116" s="196">
        <f>IF(N116="sníž. přenesená",J116,0)</f>
        <v>0</v>
      </c>
      <c r="BI116" s="196">
        <f>IF(N116="nulová",J116,0)</f>
        <v>0</v>
      </c>
      <c r="BJ116" s="16" t="s">
        <v>14</v>
      </c>
      <c r="BK116" s="196">
        <f>ROUND(I116*H116,2)</f>
        <v>0</v>
      </c>
      <c r="BL116" s="16" t="s">
        <v>129</v>
      </c>
      <c r="BM116" s="195" t="s">
        <v>3107</v>
      </c>
    </row>
    <row r="117" s="2" customFormat="1" ht="16.5" customHeight="1">
      <c r="A117" s="37"/>
      <c r="B117" s="38"/>
      <c r="C117" s="207" t="s">
        <v>273</v>
      </c>
      <c r="D117" s="207" t="s">
        <v>2666</v>
      </c>
      <c r="E117" s="208" t="s">
        <v>3108</v>
      </c>
      <c r="F117" s="209" t="s">
        <v>3109</v>
      </c>
      <c r="G117" s="210" t="s">
        <v>3019</v>
      </c>
      <c r="H117" s="211">
        <v>1</v>
      </c>
      <c r="I117" s="212"/>
      <c r="J117" s="213">
        <f>ROUND(I117*H117,2)</f>
        <v>0</v>
      </c>
      <c r="K117" s="209" t="s">
        <v>19</v>
      </c>
      <c r="L117" s="214"/>
      <c r="M117" s="215" t="s">
        <v>19</v>
      </c>
      <c r="N117" s="216" t="s">
        <v>42</v>
      </c>
      <c r="O117" s="83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5" t="s">
        <v>155</v>
      </c>
      <c r="AT117" s="195" t="s">
        <v>2666</v>
      </c>
      <c r="AU117" s="195" t="s">
        <v>71</v>
      </c>
      <c r="AY117" s="16" t="s">
        <v>130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6" t="s">
        <v>14</v>
      </c>
      <c r="BK117" s="196">
        <f>ROUND(I117*H117,2)</f>
        <v>0</v>
      </c>
      <c r="BL117" s="16" t="s">
        <v>129</v>
      </c>
      <c r="BM117" s="195" t="s">
        <v>3110</v>
      </c>
    </row>
    <row r="118" s="2" customFormat="1" ht="16.5" customHeight="1">
      <c r="A118" s="37"/>
      <c r="B118" s="38"/>
      <c r="C118" s="184" t="s">
        <v>277</v>
      </c>
      <c r="D118" s="184" t="s">
        <v>124</v>
      </c>
      <c r="E118" s="185" t="s">
        <v>3111</v>
      </c>
      <c r="F118" s="186" t="s">
        <v>3112</v>
      </c>
      <c r="G118" s="187" t="s">
        <v>3019</v>
      </c>
      <c r="H118" s="188">
        <v>1</v>
      </c>
      <c r="I118" s="189"/>
      <c r="J118" s="190">
        <f>ROUND(I118*H118,2)</f>
        <v>0</v>
      </c>
      <c r="K118" s="186" t="s">
        <v>19</v>
      </c>
      <c r="L118" s="43"/>
      <c r="M118" s="191" t="s">
        <v>19</v>
      </c>
      <c r="N118" s="192" t="s">
        <v>42</v>
      </c>
      <c r="O118" s="83"/>
      <c r="P118" s="193">
        <f>O118*H118</f>
        <v>0</v>
      </c>
      <c r="Q118" s="193">
        <v>0</v>
      </c>
      <c r="R118" s="193">
        <f>Q118*H118</f>
        <v>0</v>
      </c>
      <c r="S118" s="193">
        <v>0</v>
      </c>
      <c r="T118" s="19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5" t="s">
        <v>129</v>
      </c>
      <c r="AT118" s="195" t="s">
        <v>124</v>
      </c>
      <c r="AU118" s="195" t="s">
        <v>71</v>
      </c>
      <c r="AY118" s="16" t="s">
        <v>130</v>
      </c>
      <c r="BE118" s="196">
        <f>IF(N118="základní",J118,0)</f>
        <v>0</v>
      </c>
      <c r="BF118" s="196">
        <f>IF(N118="snížená",J118,0)</f>
        <v>0</v>
      </c>
      <c r="BG118" s="196">
        <f>IF(N118="zákl. přenesená",J118,0)</f>
        <v>0</v>
      </c>
      <c r="BH118" s="196">
        <f>IF(N118="sníž. přenesená",J118,0)</f>
        <v>0</v>
      </c>
      <c r="BI118" s="196">
        <f>IF(N118="nulová",J118,0)</f>
        <v>0</v>
      </c>
      <c r="BJ118" s="16" t="s">
        <v>14</v>
      </c>
      <c r="BK118" s="196">
        <f>ROUND(I118*H118,2)</f>
        <v>0</v>
      </c>
      <c r="BL118" s="16" t="s">
        <v>129</v>
      </c>
      <c r="BM118" s="195" t="s">
        <v>3113</v>
      </c>
    </row>
    <row r="119" s="2" customFormat="1" ht="16.5" customHeight="1">
      <c r="A119" s="37"/>
      <c r="B119" s="38"/>
      <c r="C119" s="184" t="s">
        <v>281</v>
      </c>
      <c r="D119" s="184" t="s">
        <v>124</v>
      </c>
      <c r="E119" s="185" t="s">
        <v>3114</v>
      </c>
      <c r="F119" s="186" t="s">
        <v>3115</v>
      </c>
      <c r="G119" s="187" t="s">
        <v>3019</v>
      </c>
      <c r="H119" s="188">
        <v>1</v>
      </c>
      <c r="I119" s="189"/>
      <c r="J119" s="190">
        <f>ROUND(I119*H119,2)</f>
        <v>0</v>
      </c>
      <c r="K119" s="186" t="s">
        <v>19</v>
      </c>
      <c r="L119" s="43"/>
      <c r="M119" s="191" t="s">
        <v>19</v>
      </c>
      <c r="N119" s="192" t="s">
        <v>42</v>
      </c>
      <c r="O119" s="83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5" t="s">
        <v>129</v>
      </c>
      <c r="AT119" s="195" t="s">
        <v>124</v>
      </c>
      <c r="AU119" s="195" t="s">
        <v>71</v>
      </c>
      <c r="AY119" s="16" t="s">
        <v>130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6" t="s">
        <v>14</v>
      </c>
      <c r="BK119" s="196">
        <f>ROUND(I119*H119,2)</f>
        <v>0</v>
      </c>
      <c r="BL119" s="16" t="s">
        <v>129</v>
      </c>
      <c r="BM119" s="195" t="s">
        <v>3116</v>
      </c>
    </row>
    <row r="120" s="2" customFormat="1" ht="16.5" customHeight="1">
      <c r="A120" s="37"/>
      <c r="B120" s="38"/>
      <c r="C120" s="207" t="s">
        <v>285</v>
      </c>
      <c r="D120" s="207" t="s">
        <v>2666</v>
      </c>
      <c r="E120" s="208" t="s">
        <v>3117</v>
      </c>
      <c r="F120" s="209" t="s">
        <v>3118</v>
      </c>
      <c r="G120" s="210" t="s">
        <v>3019</v>
      </c>
      <c r="H120" s="211">
        <v>1</v>
      </c>
      <c r="I120" s="212"/>
      <c r="J120" s="213">
        <f>ROUND(I120*H120,2)</f>
        <v>0</v>
      </c>
      <c r="K120" s="209" t="s">
        <v>19</v>
      </c>
      <c r="L120" s="214"/>
      <c r="M120" s="215" t="s">
        <v>19</v>
      </c>
      <c r="N120" s="216" t="s">
        <v>42</v>
      </c>
      <c r="O120" s="83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5" t="s">
        <v>155</v>
      </c>
      <c r="AT120" s="195" t="s">
        <v>2666</v>
      </c>
      <c r="AU120" s="195" t="s">
        <v>71</v>
      </c>
      <c r="AY120" s="16" t="s">
        <v>130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6" t="s">
        <v>14</v>
      </c>
      <c r="BK120" s="196">
        <f>ROUND(I120*H120,2)</f>
        <v>0</v>
      </c>
      <c r="BL120" s="16" t="s">
        <v>129</v>
      </c>
      <c r="BM120" s="195" t="s">
        <v>3119</v>
      </c>
    </row>
    <row r="121" s="2" customFormat="1" ht="16.5" customHeight="1">
      <c r="A121" s="37"/>
      <c r="B121" s="38"/>
      <c r="C121" s="184" t="s">
        <v>289</v>
      </c>
      <c r="D121" s="184" t="s">
        <v>124</v>
      </c>
      <c r="E121" s="185" t="s">
        <v>3120</v>
      </c>
      <c r="F121" s="186" t="s">
        <v>3121</v>
      </c>
      <c r="G121" s="187" t="s">
        <v>3019</v>
      </c>
      <c r="H121" s="188">
        <v>1</v>
      </c>
      <c r="I121" s="189"/>
      <c r="J121" s="190">
        <f>ROUND(I121*H121,2)</f>
        <v>0</v>
      </c>
      <c r="K121" s="186" t="s">
        <v>19</v>
      </c>
      <c r="L121" s="43"/>
      <c r="M121" s="191" t="s">
        <v>19</v>
      </c>
      <c r="N121" s="192" t="s">
        <v>42</v>
      </c>
      <c r="O121" s="83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5" t="s">
        <v>129</v>
      </c>
      <c r="AT121" s="195" t="s">
        <v>124</v>
      </c>
      <c r="AU121" s="195" t="s">
        <v>71</v>
      </c>
      <c r="AY121" s="16" t="s">
        <v>130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6" t="s">
        <v>14</v>
      </c>
      <c r="BK121" s="196">
        <f>ROUND(I121*H121,2)</f>
        <v>0</v>
      </c>
      <c r="BL121" s="16" t="s">
        <v>129</v>
      </c>
      <c r="BM121" s="195" t="s">
        <v>3122</v>
      </c>
    </row>
    <row r="122" s="2" customFormat="1" ht="16.5" customHeight="1">
      <c r="A122" s="37"/>
      <c r="B122" s="38"/>
      <c r="C122" s="184" t="s">
        <v>293</v>
      </c>
      <c r="D122" s="184" t="s">
        <v>124</v>
      </c>
      <c r="E122" s="185" t="s">
        <v>3123</v>
      </c>
      <c r="F122" s="186" t="s">
        <v>3124</v>
      </c>
      <c r="G122" s="187" t="s">
        <v>3019</v>
      </c>
      <c r="H122" s="188">
        <v>1</v>
      </c>
      <c r="I122" s="189"/>
      <c r="J122" s="190">
        <f>ROUND(I122*H122,2)</f>
        <v>0</v>
      </c>
      <c r="K122" s="186" t="s">
        <v>19</v>
      </c>
      <c r="L122" s="43"/>
      <c r="M122" s="191" t="s">
        <v>19</v>
      </c>
      <c r="N122" s="192" t="s">
        <v>42</v>
      </c>
      <c r="O122" s="83"/>
      <c r="P122" s="193">
        <f>O122*H122</f>
        <v>0</v>
      </c>
      <c r="Q122" s="193">
        <v>0</v>
      </c>
      <c r="R122" s="193">
        <f>Q122*H122</f>
        <v>0</v>
      </c>
      <c r="S122" s="193">
        <v>0</v>
      </c>
      <c r="T122" s="19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5" t="s">
        <v>129</v>
      </c>
      <c r="AT122" s="195" t="s">
        <v>124</v>
      </c>
      <c r="AU122" s="195" t="s">
        <v>71</v>
      </c>
      <c r="AY122" s="16" t="s">
        <v>130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6" t="s">
        <v>14</v>
      </c>
      <c r="BK122" s="196">
        <f>ROUND(I122*H122,2)</f>
        <v>0</v>
      </c>
      <c r="BL122" s="16" t="s">
        <v>129</v>
      </c>
      <c r="BM122" s="195" t="s">
        <v>3125</v>
      </c>
    </row>
    <row r="123" s="2" customFormat="1" ht="16.5" customHeight="1">
      <c r="A123" s="37"/>
      <c r="B123" s="38"/>
      <c r="C123" s="207" t="s">
        <v>297</v>
      </c>
      <c r="D123" s="207" t="s">
        <v>2666</v>
      </c>
      <c r="E123" s="208" t="s">
        <v>3126</v>
      </c>
      <c r="F123" s="209" t="s">
        <v>3127</v>
      </c>
      <c r="G123" s="210" t="s">
        <v>3019</v>
      </c>
      <c r="H123" s="211">
        <v>1</v>
      </c>
      <c r="I123" s="212"/>
      <c r="J123" s="213">
        <f>ROUND(I123*H123,2)</f>
        <v>0</v>
      </c>
      <c r="K123" s="209" t="s">
        <v>19</v>
      </c>
      <c r="L123" s="214"/>
      <c r="M123" s="215" t="s">
        <v>19</v>
      </c>
      <c r="N123" s="216" t="s">
        <v>42</v>
      </c>
      <c r="O123" s="83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5" t="s">
        <v>155</v>
      </c>
      <c r="AT123" s="195" t="s">
        <v>2666</v>
      </c>
      <c r="AU123" s="195" t="s">
        <v>71</v>
      </c>
      <c r="AY123" s="16" t="s">
        <v>130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6" t="s">
        <v>14</v>
      </c>
      <c r="BK123" s="196">
        <f>ROUND(I123*H123,2)</f>
        <v>0</v>
      </c>
      <c r="BL123" s="16" t="s">
        <v>129</v>
      </c>
      <c r="BM123" s="195" t="s">
        <v>3128</v>
      </c>
    </row>
    <row r="124" s="2" customFormat="1" ht="16.5" customHeight="1">
      <c r="A124" s="37"/>
      <c r="B124" s="38"/>
      <c r="C124" s="184" t="s">
        <v>301</v>
      </c>
      <c r="D124" s="184" t="s">
        <v>124</v>
      </c>
      <c r="E124" s="185" t="s">
        <v>3129</v>
      </c>
      <c r="F124" s="186" t="s">
        <v>3130</v>
      </c>
      <c r="G124" s="187" t="s">
        <v>3019</v>
      </c>
      <c r="H124" s="188">
        <v>1</v>
      </c>
      <c r="I124" s="189"/>
      <c r="J124" s="190">
        <f>ROUND(I124*H124,2)</f>
        <v>0</v>
      </c>
      <c r="K124" s="186" t="s">
        <v>19</v>
      </c>
      <c r="L124" s="43"/>
      <c r="M124" s="191" t="s">
        <v>19</v>
      </c>
      <c r="N124" s="192" t="s">
        <v>42</v>
      </c>
      <c r="O124" s="83"/>
      <c r="P124" s="193">
        <f>O124*H124</f>
        <v>0</v>
      </c>
      <c r="Q124" s="193">
        <v>0</v>
      </c>
      <c r="R124" s="193">
        <f>Q124*H124</f>
        <v>0</v>
      </c>
      <c r="S124" s="193">
        <v>0</v>
      </c>
      <c r="T124" s="19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5" t="s">
        <v>129</v>
      </c>
      <c r="AT124" s="195" t="s">
        <v>124</v>
      </c>
      <c r="AU124" s="195" t="s">
        <v>71</v>
      </c>
      <c r="AY124" s="16" t="s">
        <v>130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6" t="s">
        <v>14</v>
      </c>
      <c r="BK124" s="196">
        <f>ROUND(I124*H124,2)</f>
        <v>0</v>
      </c>
      <c r="BL124" s="16" t="s">
        <v>129</v>
      </c>
      <c r="BM124" s="195" t="s">
        <v>3131</v>
      </c>
    </row>
    <row r="125" s="2" customFormat="1" ht="16.5" customHeight="1">
      <c r="A125" s="37"/>
      <c r="B125" s="38"/>
      <c r="C125" s="184" t="s">
        <v>305</v>
      </c>
      <c r="D125" s="184" t="s">
        <v>124</v>
      </c>
      <c r="E125" s="185" t="s">
        <v>3132</v>
      </c>
      <c r="F125" s="186" t="s">
        <v>3133</v>
      </c>
      <c r="G125" s="187" t="s">
        <v>3019</v>
      </c>
      <c r="H125" s="188">
        <v>1</v>
      </c>
      <c r="I125" s="189"/>
      <c r="J125" s="190">
        <f>ROUND(I125*H125,2)</f>
        <v>0</v>
      </c>
      <c r="K125" s="186" t="s">
        <v>19</v>
      </c>
      <c r="L125" s="43"/>
      <c r="M125" s="191" t="s">
        <v>19</v>
      </c>
      <c r="N125" s="192" t="s">
        <v>42</v>
      </c>
      <c r="O125" s="83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5" t="s">
        <v>129</v>
      </c>
      <c r="AT125" s="195" t="s">
        <v>124</v>
      </c>
      <c r="AU125" s="195" t="s">
        <v>71</v>
      </c>
      <c r="AY125" s="16" t="s">
        <v>130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6" t="s">
        <v>14</v>
      </c>
      <c r="BK125" s="196">
        <f>ROUND(I125*H125,2)</f>
        <v>0</v>
      </c>
      <c r="BL125" s="16" t="s">
        <v>129</v>
      </c>
      <c r="BM125" s="195" t="s">
        <v>3134</v>
      </c>
    </row>
    <row r="126" s="2" customFormat="1" ht="16.5" customHeight="1">
      <c r="A126" s="37"/>
      <c r="B126" s="38"/>
      <c r="C126" s="207" t="s">
        <v>309</v>
      </c>
      <c r="D126" s="207" t="s">
        <v>2666</v>
      </c>
      <c r="E126" s="208" t="s">
        <v>3135</v>
      </c>
      <c r="F126" s="209" t="s">
        <v>3136</v>
      </c>
      <c r="G126" s="210" t="s">
        <v>3019</v>
      </c>
      <c r="H126" s="211">
        <v>1</v>
      </c>
      <c r="I126" s="212"/>
      <c r="J126" s="213">
        <f>ROUND(I126*H126,2)</f>
        <v>0</v>
      </c>
      <c r="K126" s="209" t="s">
        <v>19</v>
      </c>
      <c r="L126" s="214"/>
      <c r="M126" s="215" t="s">
        <v>19</v>
      </c>
      <c r="N126" s="216" t="s">
        <v>42</v>
      </c>
      <c r="O126" s="83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5" t="s">
        <v>155</v>
      </c>
      <c r="AT126" s="195" t="s">
        <v>2666</v>
      </c>
      <c r="AU126" s="195" t="s">
        <v>71</v>
      </c>
      <c r="AY126" s="16" t="s">
        <v>130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6" t="s">
        <v>14</v>
      </c>
      <c r="BK126" s="196">
        <f>ROUND(I126*H126,2)</f>
        <v>0</v>
      </c>
      <c r="BL126" s="16" t="s">
        <v>129</v>
      </c>
      <c r="BM126" s="195" t="s">
        <v>3137</v>
      </c>
    </row>
    <row r="127" s="2" customFormat="1" ht="16.5" customHeight="1">
      <c r="A127" s="37"/>
      <c r="B127" s="38"/>
      <c r="C127" s="184" t="s">
        <v>313</v>
      </c>
      <c r="D127" s="184" t="s">
        <v>124</v>
      </c>
      <c r="E127" s="185" t="s">
        <v>3138</v>
      </c>
      <c r="F127" s="186" t="s">
        <v>3139</v>
      </c>
      <c r="G127" s="187" t="s">
        <v>3019</v>
      </c>
      <c r="H127" s="188">
        <v>1</v>
      </c>
      <c r="I127" s="189"/>
      <c r="J127" s="190">
        <f>ROUND(I127*H127,2)</f>
        <v>0</v>
      </c>
      <c r="K127" s="186" t="s">
        <v>19</v>
      </c>
      <c r="L127" s="43"/>
      <c r="M127" s="191" t="s">
        <v>19</v>
      </c>
      <c r="N127" s="192" t="s">
        <v>42</v>
      </c>
      <c r="O127" s="83"/>
      <c r="P127" s="193">
        <f>O127*H127</f>
        <v>0</v>
      </c>
      <c r="Q127" s="193">
        <v>0</v>
      </c>
      <c r="R127" s="193">
        <f>Q127*H127</f>
        <v>0</v>
      </c>
      <c r="S127" s="193">
        <v>0</v>
      </c>
      <c r="T127" s="19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5" t="s">
        <v>129</v>
      </c>
      <c r="AT127" s="195" t="s">
        <v>124</v>
      </c>
      <c r="AU127" s="195" t="s">
        <v>71</v>
      </c>
      <c r="AY127" s="16" t="s">
        <v>130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6" t="s">
        <v>14</v>
      </c>
      <c r="BK127" s="196">
        <f>ROUND(I127*H127,2)</f>
        <v>0</v>
      </c>
      <c r="BL127" s="16" t="s">
        <v>129</v>
      </c>
      <c r="BM127" s="195" t="s">
        <v>3140</v>
      </c>
    </row>
    <row r="128" s="2" customFormat="1" ht="16.5" customHeight="1">
      <c r="A128" s="37"/>
      <c r="B128" s="38"/>
      <c r="C128" s="184" t="s">
        <v>317</v>
      </c>
      <c r="D128" s="184" t="s">
        <v>124</v>
      </c>
      <c r="E128" s="185" t="s">
        <v>3141</v>
      </c>
      <c r="F128" s="186" t="s">
        <v>3142</v>
      </c>
      <c r="G128" s="187" t="s">
        <v>3019</v>
      </c>
      <c r="H128" s="188">
        <v>1</v>
      </c>
      <c r="I128" s="189"/>
      <c r="J128" s="190">
        <f>ROUND(I128*H128,2)</f>
        <v>0</v>
      </c>
      <c r="K128" s="186" t="s">
        <v>19</v>
      </c>
      <c r="L128" s="43"/>
      <c r="M128" s="191" t="s">
        <v>19</v>
      </c>
      <c r="N128" s="192" t="s">
        <v>42</v>
      </c>
      <c r="O128" s="83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5" t="s">
        <v>129</v>
      </c>
      <c r="AT128" s="195" t="s">
        <v>124</v>
      </c>
      <c r="AU128" s="195" t="s">
        <v>71</v>
      </c>
      <c r="AY128" s="16" t="s">
        <v>130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6" t="s">
        <v>14</v>
      </c>
      <c r="BK128" s="196">
        <f>ROUND(I128*H128,2)</f>
        <v>0</v>
      </c>
      <c r="BL128" s="16" t="s">
        <v>129</v>
      </c>
      <c r="BM128" s="195" t="s">
        <v>3143</v>
      </c>
    </row>
    <row r="129" s="2" customFormat="1" ht="16.5" customHeight="1">
      <c r="A129" s="37"/>
      <c r="B129" s="38"/>
      <c r="C129" s="207" t="s">
        <v>321</v>
      </c>
      <c r="D129" s="207" t="s">
        <v>2666</v>
      </c>
      <c r="E129" s="208" t="s">
        <v>3144</v>
      </c>
      <c r="F129" s="209" t="s">
        <v>3145</v>
      </c>
      <c r="G129" s="210" t="s">
        <v>3019</v>
      </c>
      <c r="H129" s="211">
        <v>1</v>
      </c>
      <c r="I129" s="212"/>
      <c r="J129" s="213">
        <f>ROUND(I129*H129,2)</f>
        <v>0</v>
      </c>
      <c r="K129" s="209" t="s">
        <v>19</v>
      </c>
      <c r="L129" s="214"/>
      <c r="M129" s="215" t="s">
        <v>19</v>
      </c>
      <c r="N129" s="216" t="s">
        <v>42</v>
      </c>
      <c r="O129" s="83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5" t="s">
        <v>155</v>
      </c>
      <c r="AT129" s="195" t="s">
        <v>2666</v>
      </c>
      <c r="AU129" s="195" t="s">
        <v>71</v>
      </c>
      <c r="AY129" s="16" t="s">
        <v>130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6" t="s">
        <v>14</v>
      </c>
      <c r="BK129" s="196">
        <f>ROUND(I129*H129,2)</f>
        <v>0</v>
      </c>
      <c r="BL129" s="16" t="s">
        <v>129</v>
      </c>
      <c r="BM129" s="195" t="s">
        <v>3146</v>
      </c>
    </row>
    <row r="130" s="2" customFormat="1" ht="16.5" customHeight="1">
      <c r="A130" s="37"/>
      <c r="B130" s="38"/>
      <c r="C130" s="184" t="s">
        <v>325</v>
      </c>
      <c r="D130" s="184" t="s">
        <v>124</v>
      </c>
      <c r="E130" s="185" t="s">
        <v>3147</v>
      </c>
      <c r="F130" s="186" t="s">
        <v>3148</v>
      </c>
      <c r="G130" s="187" t="s">
        <v>3019</v>
      </c>
      <c r="H130" s="188">
        <v>1</v>
      </c>
      <c r="I130" s="189"/>
      <c r="J130" s="190">
        <f>ROUND(I130*H130,2)</f>
        <v>0</v>
      </c>
      <c r="K130" s="186" t="s">
        <v>19</v>
      </c>
      <c r="L130" s="43"/>
      <c r="M130" s="191" t="s">
        <v>19</v>
      </c>
      <c r="N130" s="192" t="s">
        <v>42</v>
      </c>
      <c r="O130" s="83"/>
      <c r="P130" s="193">
        <f>O130*H130</f>
        <v>0</v>
      </c>
      <c r="Q130" s="193">
        <v>0</v>
      </c>
      <c r="R130" s="193">
        <f>Q130*H130</f>
        <v>0</v>
      </c>
      <c r="S130" s="193">
        <v>0</v>
      </c>
      <c r="T130" s="19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5" t="s">
        <v>129</v>
      </c>
      <c r="AT130" s="195" t="s">
        <v>124</v>
      </c>
      <c r="AU130" s="195" t="s">
        <v>71</v>
      </c>
      <c r="AY130" s="16" t="s">
        <v>130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6" t="s">
        <v>14</v>
      </c>
      <c r="BK130" s="196">
        <f>ROUND(I130*H130,2)</f>
        <v>0</v>
      </c>
      <c r="BL130" s="16" t="s">
        <v>129</v>
      </c>
      <c r="BM130" s="195" t="s">
        <v>3149</v>
      </c>
    </row>
    <row r="131" s="2" customFormat="1" ht="16.5" customHeight="1">
      <c r="A131" s="37"/>
      <c r="B131" s="38"/>
      <c r="C131" s="184" t="s">
        <v>329</v>
      </c>
      <c r="D131" s="184" t="s">
        <v>124</v>
      </c>
      <c r="E131" s="185" t="s">
        <v>3150</v>
      </c>
      <c r="F131" s="186" t="s">
        <v>3151</v>
      </c>
      <c r="G131" s="187" t="s">
        <v>3019</v>
      </c>
      <c r="H131" s="188">
        <v>1</v>
      </c>
      <c r="I131" s="189"/>
      <c r="J131" s="190">
        <f>ROUND(I131*H131,2)</f>
        <v>0</v>
      </c>
      <c r="K131" s="186" t="s">
        <v>19</v>
      </c>
      <c r="L131" s="43"/>
      <c r="M131" s="191" t="s">
        <v>19</v>
      </c>
      <c r="N131" s="192" t="s">
        <v>42</v>
      </c>
      <c r="O131" s="83"/>
      <c r="P131" s="193">
        <f>O131*H131</f>
        <v>0</v>
      </c>
      <c r="Q131" s="193">
        <v>0</v>
      </c>
      <c r="R131" s="193">
        <f>Q131*H131</f>
        <v>0</v>
      </c>
      <c r="S131" s="193">
        <v>0</v>
      </c>
      <c r="T131" s="19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5" t="s">
        <v>129</v>
      </c>
      <c r="AT131" s="195" t="s">
        <v>124</v>
      </c>
      <c r="AU131" s="195" t="s">
        <v>71</v>
      </c>
      <c r="AY131" s="16" t="s">
        <v>130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6" t="s">
        <v>14</v>
      </c>
      <c r="BK131" s="196">
        <f>ROUND(I131*H131,2)</f>
        <v>0</v>
      </c>
      <c r="BL131" s="16" t="s">
        <v>129</v>
      </c>
      <c r="BM131" s="195" t="s">
        <v>3152</v>
      </c>
    </row>
    <row r="132" s="2" customFormat="1" ht="16.5" customHeight="1">
      <c r="A132" s="37"/>
      <c r="B132" s="38"/>
      <c r="C132" s="207" t="s">
        <v>333</v>
      </c>
      <c r="D132" s="207" t="s">
        <v>2666</v>
      </c>
      <c r="E132" s="208" t="s">
        <v>3153</v>
      </c>
      <c r="F132" s="209" t="s">
        <v>3154</v>
      </c>
      <c r="G132" s="210" t="s">
        <v>3019</v>
      </c>
      <c r="H132" s="211">
        <v>1</v>
      </c>
      <c r="I132" s="212"/>
      <c r="J132" s="213">
        <f>ROUND(I132*H132,2)</f>
        <v>0</v>
      </c>
      <c r="K132" s="209" t="s">
        <v>19</v>
      </c>
      <c r="L132" s="214"/>
      <c r="M132" s="215" t="s">
        <v>19</v>
      </c>
      <c r="N132" s="216" t="s">
        <v>42</v>
      </c>
      <c r="O132" s="83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5" t="s">
        <v>155</v>
      </c>
      <c r="AT132" s="195" t="s">
        <v>2666</v>
      </c>
      <c r="AU132" s="195" t="s">
        <v>71</v>
      </c>
      <c r="AY132" s="16" t="s">
        <v>130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6" t="s">
        <v>14</v>
      </c>
      <c r="BK132" s="196">
        <f>ROUND(I132*H132,2)</f>
        <v>0</v>
      </c>
      <c r="BL132" s="16" t="s">
        <v>129</v>
      </c>
      <c r="BM132" s="195" t="s">
        <v>3155</v>
      </c>
    </row>
    <row r="133" s="2" customFormat="1" ht="16.5" customHeight="1">
      <c r="A133" s="37"/>
      <c r="B133" s="38"/>
      <c r="C133" s="184" t="s">
        <v>337</v>
      </c>
      <c r="D133" s="184" t="s">
        <v>124</v>
      </c>
      <c r="E133" s="185" t="s">
        <v>3156</v>
      </c>
      <c r="F133" s="186" t="s">
        <v>3157</v>
      </c>
      <c r="G133" s="187" t="s">
        <v>3019</v>
      </c>
      <c r="H133" s="188">
        <v>1</v>
      </c>
      <c r="I133" s="189"/>
      <c r="J133" s="190">
        <f>ROUND(I133*H133,2)</f>
        <v>0</v>
      </c>
      <c r="K133" s="186" t="s">
        <v>19</v>
      </c>
      <c r="L133" s="43"/>
      <c r="M133" s="191" t="s">
        <v>19</v>
      </c>
      <c r="N133" s="192" t="s">
        <v>42</v>
      </c>
      <c r="O133" s="83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5" t="s">
        <v>129</v>
      </c>
      <c r="AT133" s="195" t="s">
        <v>124</v>
      </c>
      <c r="AU133" s="195" t="s">
        <v>71</v>
      </c>
      <c r="AY133" s="16" t="s">
        <v>130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6" t="s">
        <v>14</v>
      </c>
      <c r="BK133" s="196">
        <f>ROUND(I133*H133,2)</f>
        <v>0</v>
      </c>
      <c r="BL133" s="16" t="s">
        <v>129</v>
      </c>
      <c r="BM133" s="195" t="s">
        <v>3158</v>
      </c>
    </row>
    <row r="134" s="2" customFormat="1" ht="16.5" customHeight="1">
      <c r="A134" s="37"/>
      <c r="B134" s="38"/>
      <c r="C134" s="184" t="s">
        <v>341</v>
      </c>
      <c r="D134" s="184" t="s">
        <v>124</v>
      </c>
      <c r="E134" s="185" t="s">
        <v>3159</v>
      </c>
      <c r="F134" s="186" t="s">
        <v>3160</v>
      </c>
      <c r="G134" s="187" t="s">
        <v>3019</v>
      </c>
      <c r="H134" s="188">
        <v>1</v>
      </c>
      <c r="I134" s="189"/>
      <c r="J134" s="190">
        <f>ROUND(I134*H134,2)</f>
        <v>0</v>
      </c>
      <c r="K134" s="186" t="s">
        <v>19</v>
      </c>
      <c r="L134" s="43"/>
      <c r="M134" s="191" t="s">
        <v>19</v>
      </c>
      <c r="N134" s="192" t="s">
        <v>42</v>
      </c>
      <c r="O134" s="83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5" t="s">
        <v>129</v>
      </c>
      <c r="AT134" s="195" t="s">
        <v>124</v>
      </c>
      <c r="AU134" s="195" t="s">
        <v>71</v>
      </c>
      <c r="AY134" s="16" t="s">
        <v>130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6" t="s">
        <v>14</v>
      </c>
      <c r="BK134" s="196">
        <f>ROUND(I134*H134,2)</f>
        <v>0</v>
      </c>
      <c r="BL134" s="16" t="s">
        <v>129</v>
      </c>
      <c r="BM134" s="195" t="s">
        <v>3161</v>
      </c>
    </row>
    <row r="135" s="2" customFormat="1" ht="16.5" customHeight="1">
      <c r="A135" s="37"/>
      <c r="B135" s="38"/>
      <c r="C135" s="207" t="s">
        <v>345</v>
      </c>
      <c r="D135" s="207" t="s">
        <v>2666</v>
      </c>
      <c r="E135" s="208" t="s">
        <v>3162</v>
      </c>
      <c r="F135" s="209" t="s">
        <v>3163</v>
      </c>
      <c r="G135" s="210" t="s">
        <v>3019</v>
      </c>
      <c r="H135" s="211">
        <v>1</v>
      </c>
      <c r="I135" s="212"/>
      <c r="J135" s="213">
        <f>ROUND(I135*H135,2)</f>
        <v>0</v>
      </c>
      <c r="K135" s="209" t="s">
        <v>19</v>
      </c>
      <c r="L135" s="214"/>
      <c r="M135" s="215" t="s">
        <v>19</v>
      </c>
      <c r="N135" s="216" t="s">
        <v>42</v>
      </c>
      <c r="O135" s="83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5" t="s">
        <v>155</v>
      </c>
      <c r="AT135" s="195" t="s">
        <v>2666</v>
      </c>
      <c r="AU135" s="195" t="s">
        <v>71</v>
      </c>
      <c r="AY135" s="16" t="s">
        <v>130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6" t="s">
        <v>14</v>
      </c>
      <c r="BK135" s="196">
        <f>ROUND(I135*H135,2)</f>
        <v>0</v>
      </c>
      <c r="BL135" s="16" t="s">
        <v>129</v>
      </c>
      <c r="BM135" s="195" t="s">
        <v>3164</v>
      </c>
    </row>
    <row r="136" s="2" customFormat="1" ht="16.5" customHeight="1">
      <c r="A136" s="37"/>
      <c r="B136" s="38"/>
      <c r="C136" s="184" t="s">
        <v>349</v>
      </c>
      <c r="D136" s="184" t="s">
        <v>124</v>
      </c>
      <c r="E136" s="185" t="s">
        <v>3165</v>
      </c>
      <c r="F136" s="186" t="s">
        <v>3166</v>
      </c>
      <c r="G136" s="187" t="s">
        <v>3019</v>
      </c>
      <c r="H136" s="188">
        <v>1</v>
      </c>
      <c r="I136" s="189"/>
      <c r="J136" s="190">
        <f>ROUND(I136*H136,2)</f>
        <v>0</v>
      </c>
      <c r="K136" s="186" t="s">
        <v>19</v>
      </c>
      <c r="L136" s="43"/>
      <c r="M136" s="191" t="s">
        <v>19</v>
      </c>
      <c r="N136" s="192" t="s">
        <v>42</v>
      </c>
      <c r="O136" s="83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5" t="s">
        <v>129</v>
      </c>
      <c r="AT136" s="195" t="s">
        <v>124</v>
      </c>
      <c r="AU136" s="195" t="s">
        <v>71</v>
      </c>
      <c r="AY136" s="16" t="s">
        <v>130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6" t="s">
        <v>14</v>
      </c>
      <c r="BK136" s="196">
        <f>ROUND(I136*H136,2)</f>
        <v>0</v>
      </c>
      <c r="BL136" s="16" t="s">
        <v>129</v>
      </c>
      <c r="BM136" s="195" t="s">
        <v>3167</v>
      </c>
    </row>
    <row r="137" s="2" customFormat="1" ht="16.5" customHeight="1">
      <c r="A137" s="37"/>
      <c r="B137" s="38"/>
      <c r="C137" s="184" t="s">
        <v>353</v>
      </c>
      <c r="D137" s="184" t="s">
        <v>124</v>
      </c>
      <c r="E137" s="185" t="s">
        <v>3168</v>
      </c>
      <c r="F137" s="186" t="s">
        <v>3169</v>
      </c>
      <c r="G137" s="187" t="s">
        <v>3019</v>
      </c>
      <c r="H137" s="188">
        <v>1</v>
      </c>
      <c r="I137" s="189"/>
      <c r="J137" s="190">
        <f>ROUND(I137*H137,2)</f>
        <v>0</v>
      </c>
      <c r="K137" s="186" t="s">
        <v>19</v>
      </c>
      <c r="L137" s="43"/>
      <c r="M137" s="191" t="s">
        <v>19</v>
      </c>
      <c r="N137" s="192" t="s">
        <v>42</v>
      </c>
      <c r="O137" s="83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5" t="s">
        <v>129</v>
      </c>
      <c r="AT137" s="195" t="s">
        <v>124</v>
      </c>
      <c r="AU137" s="195" t="s">
        <v>71</v>
      </c>
      <c r="AY137" s="16" t="s">
        <v>130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6" t="s">
        <v>14</v>
      </c>
      <c r="BK137" s="196">
        <f>ROUND(I137*H137,2)</f>
        <v>0</v>
      </c>
      <c r="BL137" s="16" t="s">
        <v>129</v>
      </c>
      <c r="BM137" s="195" t="s">
        <v>3170</v>
      </c>
    </row>
    <row r="138" s="2" customFormat="1" ht="16.5" customHeight="1">
      <c r="A138" s="37"/>
      <c r="B138" s="38"/>
      <c r="C138" s="207" t="s">
        <v>357</v>
      </c>
      <c r="D138" s="207" t="s">
        <v>2666</v>
      </c>
      <c r="E138" s="208" t="s">
        <v>3171</v>
      </c>
      <c r="F138" s="209" t="s">
        <v>3172</v>
      </c>
      <c r="G138" s="210" t="s">
        <v>3019</v>
      </c>
      <c r="H138" s="211">
        <v>1</v>
      </c>
      <c r="I138" s="212"/>
      <c r="J138" s="213">
        <f>ROUND(I138*H138,2)</f>
        <v>0</v>
      </c>
      <c r="K138" s="209" t="s">
        <v>19</v>
      </c>
      <c r="L138" s="214"/>
      <c r="M138" s="215" t="s">
        <v>19</v>
      </c>
      <c r="N138" s="216" t="s">
        <v>42</v>
      </c>
      <c r="O138" s="83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5" t="s">
        <v>155</v>
      </c>
      <c r="AT138" s="195" t="s">
        <v>2666</v>
      </c>
      <c r="AU138" s="195" t="s">
        <v>71</v>
      </c>
      <c r="AY138" s="16" t="s">
        <v>130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6" t="s">
        <v>14</v>
      </c>
      <c r="BK138" s="196">
        <f>ROUND(I138*H138,2)</f>
        <v>0</v>
      </c>
      <c r="BL138" s="16" t="s">
        <v>129</v>
      </c>
      <c r="BM138" s="195" t="s">
        <v>3173</v>
      </c>
    </row>
    <row r="139" s="2" customFormat="1" ht="16.5" customHeight="1">
      <c r="A139" s="37"/>
      <c r="B139" s="38"/>
      <c r="C139" s="184" t="s">
        <v>361</v>
      </c>
      <c r="D139" s="184" t="s">
        <v>124</v>
      </c>
      <c r="E139" s="185" t="s">
        <v>3174</v>
      </c>
      <c r="F139" s="186" t="s">
        <v>3175</v>
      </c>
      <c r="G139" s="187" t="s">
        <v>3019</v>
      </c>
      <c r="H139" s="188">
        <v>1</v>
      </c>
      <c r="I139" s="189"/>
      <c r="J139" s="190">
        <f>ROUND(I139*H139,2)</f>
        <v>0</v>
      </c>
      <c r="K139" s="186" t="s">
        <v>19</v>
      </c>
      <c r="L139" s="43"/>
      <c r="M139" s="191" t="s">
        <v>19</v>
      </c>
      <c r="N139" s="192" t="s">
        <v>42</v>
      </c>
      <c r="O139" s="83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5" t="s">
        <v>129</v>
      </c>
      <c r="AT139" s="195" t="s">
        <v>124</v>
      </c>
      <c r="AU139" s="195" t="s">
        <v>71</v>
      </c>
      <c r="AY139" s="16" t="s">
        <v>130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6" t="s">
        <v>14</v>
      </c>
      <c r="BK139" s="196">
        <f>ROUND(I139*H139,2)</f>
        <v>0</v>
      </c>
      <c r="BL139" s="16" t="s">
        <v>129</v>
      </c>
      <c r="BM139" s="195" t="s">
        <v>3176</v>
      </c>
    </row>
    <row r="140" s="2" customFormat="1" ht="16.5" customHeight="1">
      <c r="A140" s="37"/>
      <c r="B140" s="38"/>
      <c r="C140" s="184" t="s">
        <v>365</v>
      </c>
      <c r="D140" s="184" t="s">
        <v>124</v>
      </c>
      <c r="E140" s="185" t="s">
        <v>3177</v>
      </c>
      <c r="F140" s="186" t="s">
        <v>3178</v>
      </c>
      <c r="G140" s="187" t="s">
        <v>3019</v>
      </c>
      <c r="H140" s="188">
        <v>1</v>
      </c>
      <c r="I140" s="189"/>
      <c r="J140" s="190">
        <f>ROUND(I140*H140,2)</f>
        <v>0</v>
      </c>
      <c r="K140" s="186" t="s">
        <v>19</v>
      </c>
      <c r="L140" s="43"/>
      <c r="M140" s="191" t="s">
        <v>19</v>
      </c>
      <c r="N140" s="192" t="s">
        <v>42</v>
      </c>
      <c r="O140" s="83"/>
      <c r="P140" s="193">
        <f>O140*H140</f>
        <v>0</v>
      </c>
      <c r="Q140" s="193">
        <v>0</v>
      </c>
      <c r="R140" s="193">
        <f>Q140*H140</f>
        <v>0</v>
      </c>
      <c r="S140" s="193">
        <v>0</v>
      </c>
      <c r="T140" s="19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5" t="s">
        <v>129</v>
      </c>
      <c r="AT140" s="195" t="s">
        <v>124</v>
      </c>
      <c r="AU140" s="195" t="s">
        <v>71</v>
      </c>
      <c r="AY140" s="16" t="s">
        <v>130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6" t="s">
        <v>14</v>
      </c>
      <c r="BK140" s="196">
        <f>ROUND(I140*H140,2)</f>
        <v>0</v>
      </c>
      <c r="BL140" s="16" t="s">
        <v>129</v>
      </c>
      <c r="BM140" s="195" t="s">
        <v>3179</v>
      </c>
    </row>
    <row r="141" s="2" customFormat="1" ht="16.5" customHeight="1">
      <c r="A141" s="37"/>
      <c r="B141" s="38"/>
      <c r="C141" s="207" t="s">
        <v>369</v>
      </c>
      <c r="D141" s="207" t="s">
        <v>2666</v>
      </c>
      <c r="E141" s="208" t="s">
        <v>3180</v>
      </c>
      <c r="F141" s="209" t="s">
        <v>3181</v>
      </c>
      <c r="G141" s="210" t="s">
        <v>3019</v>
      </c>
      <c r="H141" s="211">
        <v>1</v>
      </c>
      <c r="I141" s="212"/>
      <c r="J141" s="213">
        <f>ROUND(I141*H141,2)</f>
        <v>0</v>
      </c>
      <c r="K141" s="209" t="s">
        <v>19</v>
      </c>
      <c r="L141" s="214"/>
      <c r="M141" s="215" t="s">
        <v>19</v>
      </c>
      <c r="N141" s="216" t="s">
        <v>42</v>
      </c>
      <c r="O141" s="83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5" t="s">
        <v>155</v>
      </c>
      <c r="AT141" s="195" t="s">
        <v>2666</v>
      </c>
      <c r="AU141" s="195" t="s">
        <v>71</v>
      </c>
      <c r="AY141" s="16" t="s">
        <v>130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6" t="s">
        <v>14</v>
      </c>
      <c r="BK141" s="196">
        <f>ROUND(I141*H141,2)</f>
        <v>0</v>
      </c>
      <c r="BL141" s="16" t="s">
        <v>129</v>
      </c>
      <c r="BM141" s="195" t="s">
        <v>3182</v>
      </c>
    </row>
    <row r="142" s="2" customFormat="1" ht="16.5" customHeight="1">
      <c r="A142" s="37"/>
      <c r="B142" s="38"/>
      <c r="C142" s="184" t="s">
        <v>373</v>
      </c>
      <c r="D142" s="184" t="s">
        <v>124</v>
      </c>
      <c r="E142" s="185" t="s">
        <v>3183</v>
      </c>
      <c r="F142" s="186" t="s">
        <v>3184</v>
      </c>
      <c r="G142" s="187" t="s">
        <v>3019</v>
      </c>
      <c r="H142" s="188">
        <v>1</v>
      </c>
      <c r="I142" s="189"/>
      <c r="J142" s="190">
        <f>ROUND(I142*H142,2)</f>
        <v>0</v>
      </c>
      <c r="K142" s="186" t="s">
        <v>19</v>
      </c>
      <c r="L142" s="43"/>
      <c r="M142" s="191" t="s">
        <v>19</v>
      </c>
      <c r="N142" s="192" t="s">
        <v>42</v>
      </c>
      <c r="O142" s="83"/>
      <c r="P142" s="193">
        <f>O142*H142</f>
        <v>0</v>
      </c>
      <c r="Q142" s="193">
        <v>0</v>
      </c>
      <c r="R142" s="193">
        <f>Q142*H142</f>
        <v>0</v>
      </c>
      <c r="S142" s="193">
        <v>0</v>
      </c>
      <c r="T142" s="19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5" t="s">
        <v>129</v>
      </c>
      <c r="AT142" s="195" t="s">
        <v>124</v>
      </c>
      <c r="AU142" s="195" t="s">
        <v>71</v>
      </c>
      <c r="AY142" s="16" t="s">
        <v>130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6" t="s">
        <v>14</v>
      </c>
      <c r="BK142" s="196">
        <f>ROUND(I142*H142,2)</f>
        <v>0</v>
      </c>
      <c r="BL142" s="16" t="s">
        <v>129</v>
      </c>
      <c r="BM142" s="195" t="s">
        <v>3185</v>
      </c>
    </row>
    <row r="143" s="2" customFormat="1" ht="16.5" customHeight="1">
      <c r="A143" s="37"/>
      <c r="B143" s="38"/>
      <c r="C143" s="184" t="s">
        <v>377</v>
      </c>
      <c r="D143" s="184" t="s">
        <v>124</v>
      </c>
      <c r="E143" s="185" t="s">
        <v>3186</v>
      </c>
      <c r="F143" s="186" t="s">
        <v>3187</v>
      </c>
      <c r="G143" s="187" t="s">
        <v>3019</v>
      </c>
      <c r="H143" s="188">
        <v>1</v>
      </c>
      <c r="I143" s="189"/>
      <c r="J143" s="190">
        <f>ROUND(I143*H143,2)</f>
        <v>0</v>
      </c>
      <c r="K143" s="186" t="s">
        <v>19</v>
      </c>
      <c r="L143" s="43"/>
      <c r="M143" s="191" t="s">
        <v>19</v>
      </c>
      <c r="N143" s="192" t="s">
        <v>42</v>
      </c>
      <c r="O143" s="83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5" t="s">
        <v>129</v>
      </c>
      <c r="AT143" s="195" t="s">
        <v>124</v>
      </c>
      <c r="AU143" s="195" t="s">
        <v>71</v>
      </c>
      <c r="AY143" s="16" t="s">
        <v>130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6" t="s">
        <v>14</v>
      </c>
      <c r="BK143" s="196">
        <f>ROUND(I143*H143,2)</f>
        <v>0</v>
      </c>
      <c r="BL143" s="16" t="s">
        <v>129</v>
      </c>
      <c r="BM143" s="195" t="s">
        <v>3188</v>
      </c>
    </row>
    <row r="144" s="2" customFormat="1" ht="16.5" customHeight="1">
      <c r="A144" s="37"/>
      <c r="B144" s="38"/>
      <c r="C144" s="207" t="s">
        <v>381</v>
      </c>
      <c r="D144" s="207" t="s">
        <v>2666</v>
      </c>
      <c r="E144" s="208" t="s">
        <v>3189</v>
      </c>
      <c r="F144" s="209" t="s">
        <v>3190</v>
      </c>
      <c r="G144" s="210" t="s">
        <v>3019</v>
      </c>
      <c r="H144" s="211">
        <v>1</v>
      </c>
      <c r="I144" s="212"/>
      <c r="J144" s="213">
        <f>ROUND(I144*H144,2)</f>
        <v>0</v>
      </c>
      <c r="K144" s="209" t="s">
        <v>19</v>
      </c>
      <c r="L144" s="214"/>
      <c r="M144" s="215" t="s">
        <v>19</v>
      </c>
      <c r="N144" s="216" t="s">
        <v>42</v>
      </c>
      <c r="O144" s="83"/>
      <c r="P144" s="193">
        <f>O144*H144</f>
        <v>0</v>
      </c>
      <c r="Q144" s="193">
        <v>0</v>
      </c>
      <c r="R144" s="193">
        <f>Q144*H144</f>
        <v>0</v>
      </c>
      <c r="S144" s="193">
        <v>0</v>
      </c>
      <c r="T144" s="19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5" t="s">
        <v>155</v>
      </c>
      <c r="AT144" s="195" t="s">
        <v>2666</v>
      </c>
      <c r="AU144" s="195" t="s">
        <v>71</v>
      </c>
      <c r="AY144" s="16" t="s">
        <v>130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6" t="s">
        <v>14</v>
      </c>
      <c r="BK144" s="196">
        <f>ROUND(I144*H144,2)</f>
        <v>0</v>
      </c>
      <c r="BL144" s="16" t="s">
        <v>129</v>
      </c>
      <c r="BM144" s="195" t="s">
        <v>3191</v>
      </c>
    </row>
    <row r="145" s="2" customFormat="1" ht="16.5" customHeight="1">
      <c r="A145" s="37"/>
      <c r="B145" s="38"/>
      <c r="C145" s="184" t="s">
        <v>385</v>
      </c>
      <c r="D145" s="184" t="s">
        <v>124</v>
      </c>
      <c r="E145" s="185" t="s">
        <v>3192</v>
      </c>
      <c r="F145" s="186" t="s">
        <v>3193</v>
      </c>
      <c r="G145" s="187" t="s">
        <v>3019</v>
      </c>
      <c r="H145" s="188">
        <v>1</v>
      </c>
      <c r="I145" s="189"/>
      <c r="J145" s="190">
        <f>ROUND(I145*H145,2)</f>
        <v>0</v>
      </c>
      <c r="K145" s="186" t="s">
        <v>19</v>
      </c>
      <c r="L145" s="43"/>
      <c r="M145" s="191" t="s">
        <v>19</v>
      </c>
      <c r="N145" s="192" t="s">
        <v>42</v>
      </c>
      <c r="O145" s="83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5" t="s">
        <v>129</v>
      </c>
      <c r="AT145" s="195" t="s">
        <v>124</v>
      </c>
      <c r="AU145" s="195" t="s">
        <v>71</v>
      </c>
      <c r="AY145" s="16" t="s">
        <v>130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6" t="s">
        <v>14</v>
      </c>
      <c r="BK145" s="196">
        <f>ROUND(I145*H145,2)</f>
        <v>0</v>
      </c>
      <c r="BL145" s="16" t="s">
        <v>129</v>
      </c>
      <c r="BM145" s="195" t="s">
        <v>3194</v>
      </c>
    </row>
    <row r="146" s="2" customFormat="1" ht="16.5" customHeight="1">
      <c r="A146" s="37"/>
      <c r="B146" s="38"/>
      <c r="C146" s="184" t="s">
        <v>389</v>
      </c>
      <c r="D146" s="184" t="s">
        <v>124</v>
      </c>
      <c r="E146" s="185" t="s">
        <v>3195</v>
      </c>
      <c r="F146" s="186" t="s">
        <v>3196</v>
      </c>
      <c r="G146" s="187" t="s">
        <v>3019</v>
      </c>
      <c r="H146" s="188">
        <v>1</v>
      </c>
      <c r="I146" s="189"/>
      <c r="J146" s="190">
        <f>ROUND(I146*H146,2)</f>
        <v>0</v>
      </c>
      <c r="K146" s="186" t="s">
        <v>19</v>
      </c>
      <c r="L146" s="43"/>
      <c r="M146" s="191" t="s">
        <v>19</v>
      </c>
      <c r="N146" s="192" t="s">
        <v>42</v>
      </c>
      <c r="O146" s="83"/>
      <c r="P146" s="193">
        <f>O146*H146</f>
        <v>0</v>
      </c>
      <c r="Q146" s="193">
        <v>0</v>
      </c>
      <c r="R146" s="193">
        <f>Q146*H146</f>
        <v>0</v>
      </c>
      <c r="S146" s="193">
        <v>0</v>
      </c>
      <c r="T146" s="19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5" t="s">
        <v>129</v>
      </c>
      <c r="AT146" s="195" t="s">
        <v>124</v>
      </c>
      <c r="AU146" s="195" t="s">
        <v>71</v>
      </c>
      <c r="AY146" s="16" t="s">
        <v>130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6" t="s">
        <v>14</v>
      </c>
      <c r="BK146" s="196">
        <f>ROUND(I146*H146,2)</f>
        <v>0</v>
      </c>
      <c r="BL146" s="16" t="s">
        <v>129</v>
      </c>
      <c r="BM146" s="195" t="s">
        <v>3197</v>
      </c>
    </row>
    <row r="147" s="2" customFormat="1" ht="16.5" customHeight="1">
      <c r="A147" s="37"/>
      <c r="B147" s="38"/>
      <c r="C147" s="207" t="s">
        <v>393</v>
      </c>
      <c r="D147" s="207" t="s">
        <v>2666</v>
      </c>
      <c r="E147" s="208" t="s">
        <v>3198</v>
      </c>
      <c r="F147" s="209" t="s">
        <v>3199</v>
      </c>
      <c r="G147" s="210" t="s">
        <v>3019</v>
      </c>
      <c r="H147" s="211">
        <v>1</v>
      </c>
      <c r="I147" s="212"/>
      <c r="J147" s="213">
        <f>ROUND(I147*H147,2)</f>
        <v>0</v>
      </c>
      <c r="K147" s="209" t="s">
        <v>19</v>
      </c>
      <c r="L147" s="214"/>
      <c r="M147" s="215" t="s">
        <v>19</v>
      </c>
      <c r="N147" s="216" t="s">
        <v>42</v>
      </c>
      <c r="O147" s="83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5" t="s">
        <v>155</v>
      </c>
      <c r="AT147" s="195" t="s">
        <v>2666</v>
      </c>
      <c r="AU147" s="195" t="s">
        <v>71</v>
      </c>
      <c r="AY147" s="16" t="s">
        <v>130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6" t="s">
        <v>14</v>
      </c>
      <c r="BK147" s="196">
        <f>ROUND(I147*H147,2)</f>
        <v>0</v>
      </c>
      <c r="BL147" s="16" t="s">
        <v>129</v>
      </c>
      <c r="BM147" s="195" t="s">
        <v>3200</v>
      </c>
    </row>
    <row r="148" s="2" customFormat="1" ht="16.5" customHeight="1">
      <c r="A148" s="37"/>
      <c r="B148" s="38"/>
      <c r="C148" s="184" t="s">
        <v>397</v>
      </c>
      <c r="D148" s="184" t="s">
        <v>124</v>
      </c>
      <c r="E148" s="185" t="s">
        <v>3201</v>
      </c>
      <c r="F148" s="186" t="s">
        <v>3202</v>
      </c>
      <c r="G148" s="187" t="s">
        <v>3019</v>
      </c>
      <c r="H148" s="188">
        <v>1</v>
      </c>
      <c r="I148" s="189"/>
      <c r="J148" s="190">
        <f>ROUND(I148*H148,2)</f>
        <v>0</v>
      </c>
      <c r="K148" s="186" t="s">
        <v>19</v>
      </c>
      <c r="L148" s="43"/>
      <c r="M148" s="191" t="s">
        <v>19</v>
      </c>
      <c r="N148" s="192" t="s">
        <v>42</v>
      </c>
      <c r="O148" s="83"/>
      <c r="P148" s="193">
        <f>O148*H148</f>
        <v>0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5" t="s">
        <v>129</v>
      </c>
      <c r="AT148" s="195" t="s">
        <v>124</v>
      </c>
      <c r="AU148" s="195" t="s">
        <v>71</v>
      </c>
      <c r="AY148" s="16" t="s">
        <v>130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6" t="s">
        <v>14</v>
      </c>
      <c r="BK148" s="196">
        <f>ROUND(I148*H148,2)</f>
        <v>0</v>
      </c>
      <c r="BL148" s="16" t="s">
        <v>129</v>
      </c>
      <c r="BM148" s="195" t="s">
        <v>3203</v>
      </c>
    </row>
    <row r="149" s="2" customFormat="1" ht="16.5" customHeight="1">
      <c r="A149" s="37"/>
      <c r="B149" s="38"/>
      <c r="C149" s="184" t="s">
        <v>401</v>
      </c>
      <c r="D149" s="184" t="s">
        <v>124</v>
      </c>
      <c r="E149" s="185" t="s">
        <v>3204</v>
      </c>
      <c r="F149" s="186" t="s">
        <v>3205</v>
      </c>
      <c r="G149" s="187" t="s">
        <v>3019</v>
      </c>
      <c r="H149" s="188">
        <v>1</v>
      </c>
      <c r="I149" s="189"/>
      <c r="J149" s="190">
        <f>ROUND(I149*H149,2)</f>
        <v>0</v>
      </c>
      <c r="K149" s="186" t="s">
        <v>19</v>
      </c>
      <c r="L149" s="43"/>
      <c r="M149" s="191" t="s">
        <v>19</v>
      </c>
      <c r="N149" s="192" t="s">
        <v>42</v>
      </c>
      <c r="O149" s="83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5" t="s">
        <v>129</v>
      </c>
      <c r="AT149" s="195" t="s">
        <v>124</v>
      </c>
      <c r="AU149" s="195" t="s">
        <v>71</v>
      </c>
      <c r="AY149" s="16" t="s">
        <v>130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6" t="s">
        <v>14</v>
      </c>
      <c r="BK149" s="196">
        <f>ROUND(I149*H149,2)</f>
        <v>0</v>
      </c>
      <c r="BL149" s="16" t="s">
        <v>129</v>
      </c>
      <c r="BM149" s="195" t="s">
        <v>3206</v>
      </c>
    </row>
    <row r="150" s="2" customFormat="1" ht="16.5" customHeight="1">
      <c r="A150" s="37"/>
      <c r="B150" s="38"/>
      <c r="C150" s="207" t="s">
        <v>405</v>
      </c>
      <c r="D150" s="207" t="s">
        <v>2666</v>
      </c>
      <c r="E150" s="208" t="s">
        <v>3207</v>
      </c>
      <c r="F150" s="209" t="s">
        <v>3208</v>
      </c>
      <c r="G150" s="210" t="s">
        <v>3019</v>
      </c>
      <c r="H150" s="211">
        <v>1</v>
      </c>
      <c r="I150" s="212"/>
      <c r="J150" s="213">
        <f>ROUND(I150*H150,2)</f>
        <v>0</v>
      </c>
      <c r="K150" s="209" t="s">
        <v>19</v>
      </c>
      <c r="L150" s="214"/>
      <c r="M150" s="215" t="s">
        <v>19</v>
      </c>
      <c r="N150" s="216" t="s">
        <v>42</v>
      </c>
      <c r="O150" s="83"/>
      <c r="P150" s="193">
        <f>O150*H150</f>
        <v>0</v>
      </c>
      <c r="Q150" s="193">
        <v>0</v>
      </c>
      <c r="R150" s="193">
        <f>Q150*H150</f>
        <v>0</v>
      </c>
      <c r="S150" s="193">
        <v>0</v>
      </c>
      <c r="T150" s="19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5" t="s">
        <v>155</v>
      </c>
      <c r="AT150" s="195" t="s">
        <v>2666</v>
      </c>
      <c r="AU150" s="195" t="s">
        <v>71</v>
      </c>
      <c r="AY150" s="16" t="s">
        <v>130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6" t="s">
        <v>14</v>
      </c>
      <c r="BK150" s="196">
        <f>ROUND(I150*H150,2)</f>
        <v>0</v>
      </c>
      <c r="BL150" s="16" t="s">
        <v>129</v>
      </c>
      <c r="BM150" s="195" t="s">
        <v>3209</v>
      </c>
    </row>
    <row r="151" s="2" customFormat="1" ht="16.5" customHeight="1">
      <c r="A151" s="37"/>
      <c r="B151" s="38"/>
      <c r="C151" s="184" t="s">
        <v>409</v>
      </c>
      <c r="D151" s="184" t="s">
        <v>124</v>
      </c>
      <c r="E151" s="185" t="s">
        <v>3210</v>
      </c>
      <c r="F151" s="186" t="s">
        <v>3211</v>
      </c>
      <c r="G151" s="187" t="s">
        <v>3019</v>
      </c>
      <c r="H151" s="188">
        <v>1</v>
      </c>
      <c r="I151" s="189"/>
      <c r="J151" s="190">
        <f>ROUND(I151*H151,2)</f>
        <v>0</v>
      </c>
      <c r="K151" s="186" t="s">
        <v>19</v>
      </c>
      <c r="L151" s="43"/>
      <c r="M151" s="191" t="s">
        <v>19</v>
      </c>
      <c r="N151" s="192" t="s">
        <v>42</v>
      </c>
      <c r="O151" s="83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5" t="s">
        <v>129</v>
      </c>
      <c r="AT151" s="195" t="s">
        <v>124</v>
      </c>
      <c r="AU151" s="195" t="s">
        <v>71</v>
      </c>
      <c r="AY151" s="16" t="s">
        <v>130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6" t="s">
        <v>14</v>
      </c>
      <c r="BK151" s="196">
        <f>ROUND(I151*H151,2)</f>
        <v>0</v>
      </c>
      <c r="BL151" s="16" t="s">
        <v>129</v>
      </c>
      <c r="BM151" s="195" t="s">
        <v>3212</v>
      </c>
    </row>
    <row r="152" s="2" customFormat="1" ht="16.5" customHeight="1">
      <c r="A152" s="37"/>
      <c r="B152" s="38"/>
      <c r="C152" s="184" t="s">
        <v>413</v>
      </c>
      <c r="D152" s="184" t="s">
        <v>124</v>
      </c>
      <c r="E152" s="185" t="s">
        <v>3213</v>
      </c>
      <c r="F152" s="186" t="s">
        <v>3214</v>
      </c>
      <c r="G152" s="187" t="s">
        <v>3019</v>
      </c>
      <c r="H152" s="188">
        <v>1</v>
      </c>
      <c r="I152" s="189"/>
      <c r="J152" s="190">
        <f>ROUND(I152*H152,2)</f>
        <v>0</v>
      </c>
      <c r="K152" s="186" t="s">
        <v>19</v>
      </c>
      <c r="L152" s="43"/>
      <c r="M152" s="191" t="s">
        <v>19</v>
      </c>
      <c r="N152" s="192" t="s">
        <v>42</v>
      </c>
      <c r="O152" s="83"/>
      <c r="P152" s="193">
        <f>O152*H152</f>
        <v>0</v>
      </c>
      <c r="Q152" s="193">
        <v>0</v>
      </c>
      <c r="R152" s="193">
        <f>Q152*H152</f>
        <v>0</v>
      </c>
      <c r="S152" s="193">
        <v>0</v>
      </c>
      <c r="T152" s="19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5" t="s">
        <v>129</v>
      </c>
      <c r="AT152" s="195" t="s">
        <v>124</v>
      </c>
      <c r="AU152" s="195" t="s">
        <v>71</v>
      </c>
      <c r="AY152" s="16" t="s">
        <v>130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6" t="s">
        <v>14</v>
      </c>
      <c r="BK152" s="196">
        <f>ROUND(I152*H152,2)</f>
        <v>0</v>
      </c>
      <c r="BL152" s="16" t="s">
        <v>129</v>
      </c>
      <c r="BM152" s="195" t="s">
        <v>3215</v>
      </c>
    </row>
    <row r="153" s="2" customFormat="1" ht="16.5" customHeight="1">
      <c r="A153" s="37"/>
      <c r="B153" s="38"/>
      <c r="C153" s="184" t="s">
        <v>419</v>
      </c>
      <c r="D153" s="184" t="s">
        <v>124</v>
      </c>
      <c r="E153" s="185" t="s">
        <v>3216</v>
      </c>
      <c r="F153" s="186" t="s">
        <v>3217</v>
      </c>
      <c r="G153" s="187" t="s">
        <v>127</v>
      </c>
      <c r="H153" s="188">
        <v>6</v>
      </c>
      <c r="I153" s="189"/>
      <c r="J153" s="190">
        <f>ROUND(I153*H153,2)</f>
        <v>0</v>
      </c>
      <c r="K153" s="186" t="s">
        <v>19</v>
      </c>
      <c r="L153" s="43"/>
      <c r="M153" s="191" t="s">
        <v>19</v>
      </c>
      <c r="N153" s="192" t="s">
        <v>42</v>
      </c>
      <c r="O153" s="83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5" t="s">
        <v>2228</v>
      </c>
      <c r="AT153" s="195" t="s">
        <v>124</v>
      </c>
      <c r="AU153" s="195" t="s">
        <v>71</v>
      </c>
      <c r="AY153" s="16" t="s">
        <v>130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6" t="s">
        <v>14</v>
      </c>
      <c r="BK153" s="196">
        <f>ROUND(I153*H153,2)</f>
        <v>0</v>
      </c>
      <c r="BL153" s="16" t="s">
        <v>2228</v>
      </c>
      <c r="BM153" s="195" t="s">
        <v>3218</v>
      </c>
    </row>
    <row r="154" s="10" customFormat="1">
      <c r="A154" s="10"/>
      <c r="B154" s="219"/>
      <c r="C154" s="220"/>
      <c r="D154" s="197" t="s">
        <v>3219</v>
      </c>
      <c r="E154" s="221" t="s">
        <v>19</v>
      </c>
      <c r="F154" s="222" t="s">
        <v>3220</v>
      </c>
      <c r="G154" s="220"/>
      <c r="H154" s="223">
        <v>6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29" t="s">
        <v>3219</v>
      </c>
      <c r="AU154" s="229" t="s">
        <v>71</v>
      </c>
      <c r="AV154" s="10" t="s">
        <v>79</v>
      </c>
      <c r="AW154" s="10" t="s">
        <v>32</v>
      </c>
      <c r="AX154" s="10" t="s">
        <v>14</v>
      </c>
      <c r="AY154" s="229" t="s">
        <v>130</v>
      </c>
    </row>
    <row r="155" s="2" customFormat="1" ht="16.5" customHeight="1">
      <c r="A155" s="37"/>
      <c r="B155" s="38"/>
      <c r="C155" s="184" t="s">
        <v>423</v>
      </c>
      <c r="D155" s="184" t="s">
        <v>124</v>
      </c>
      <c r="E155" s="185" t="s">
        <v>3221</v>
      </c>
      <c r="F155" s="186" t="s">
        <v>3222</v>
      </c>
      <c r="G155" s="187" t="s">
        <v>3019</v>
      </c>
      <c r="H155" s="188">
        <v>12</v>
      </c>
      <c r="I155" s="189"/>
      <c r="J155" s="190">
        <f>ROUND(I155*H155,2)</f>
        <v>0</v>
      </c>
      <c r="K155" s="186" t="s">
        <v>19</v>
      </c>
      <c r="L155" s="43"/>
      <c r="M155" s="191" t="s">
        <v>19</v>
      </c>
      <c r="N155" s="192" t="s">
        <v>42</v>
      </c>
      <c r="O155" s="83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5" t="s">
        <v>2228</v>
      </c>
      <c r="AT155" s="195" t="s">
        <v>124</v>
      </c>
      <c r="AU155" s="195" t="s">
        <v>71</v>
      </c>
      <c r="AY155" s="16" t="s">
        <v>130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6" t="s">
        <v>14</v>
      </c>
      <c r="BK155" s="196">
        <f>ROUND(I155*H155,2)</f>
        <v>0</v>
      </c>
      <c r="BL155" s="16" t="s">
        <v>2228</v>
      </c>
      <c r="BM155" s="195" t="s">
        <v>3223</v>
      </c>
    </row>
    <row r="156" s="10" customFormat="1">
      <c r="A156" s="10"/>
      <c r="B156" s="219"/>
      <c r="C156" s="220"/>
      <c r="D156" s="197" t="s">
        <v>3219</v>
      </c>
      <c r="E156" s="221" t="s">
        <v>19</v>
      </c>
      <c r="F156" s="222" t="s">
        <v>3224</v>
      </c>
      <c r="G156" s="220"/>
      <c r="H156" s="223">
        <v>12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29" t="s">
        <v>3219</v>
      </c>
      <c r="AU156" s="229" t="s">
        <v>71</v>
      </c>
      <c r="AV156" s="10" t="s">
        <v>79</v>
      </c>
      <c r="AW156" s="10" t="s">
        <v>32</v>
      </c>
      <c r="AX156" s="10" t="s">
        <v>14</v>
      </c>
      <c r="AY156" s="229" t="s">
        <v>130</v>
      </c>
    </row>
    <row r="157" s="2" customFormat="1" ht="16.5" customHeight="1">
      <c r="A157" s="37"/>
      <c r="B157" s="38"/>
      <c r="C157" s="184" t="s">
        <v>428</v>
      </c>
      <c r="D157" s="184" t="s">
        <v>124</v>
      </c>
      <c r="E157" s="185" t="s">
        <v>3225</v>
      </c>
      <c r="F157" s="186" t="s">
        <v>3226</v>
      </c>
      <c r="G157" s="187" t="s">
        <v>233</v>
      </c>
      <c r="H157" s="188">
        <v>1500</v>
      </c>
      <c r="I157" s="189"/>
      <c r="J157" s="190">
        <f>ROUND(I157*H157,2)</f>
        <v>0</v>
      </c>
      <c r="K157" s="186" t="s">
        <v>19</v>
      </c>
      <c r="L157" s="43"/>
      <c r="M157" s="191" t="s">
        <v>19</v>
      </c>
      <c r="N157" s="192" t="s">
        <v>42</v>
      </c>
      <c r="O157" s="83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5" t="s">
        <v>3227</v>
      </c>
      <c r="AT157" s="195" t="s">
        <v>124</v>
      </c>
      <c r="AU157" s="195" t="s">
        <v>71</v>
      </c>
      <c r="AY157" s="16" t="s">
        <v>130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6" t="s">
        <v>14</v>
      </c>
      <c r="BK157" s="196">
        <f>ROUND(I157*H157,2)</f>
        <v>0</v>
      </c>
      <c r="BL157" s="16" t="s">
        <v>3227</v>
      </c>
      <c r="BM157" s="195" t="s">
        <v>3228</v>
      </c>
    </row>
    <row r="158" s="10" customFormat="1">
      <c r="A158" s="10"/>
      <c r="B158" s="219"/>
      <c r="C158" s="220"/>
      <c r="D158" s="197" t="s">
        <v>3219</v>
      </c>
      <c r="E158" s="221" t="s">
        <v>19</v>
      </c>
      <c r="F158" s="222" t="s">
        <v>3229</v>
      </c>
      <c r="G158" s="220"/>
      <c r="H158" s="223">
        <v>1500</v>
      </c>
      <c r="I158" s="224"/>
      <c r="J158" s="220"/>
      <c r="K158" s="220"/>
      <c r="L158" s="225"/>
      <c r="M158" s="230"/>
      <c r="N158" s="231"/>
      <c r="O158" s="231"/>
      <c r="P158" s="231"/>
      <c r="Q158" s="231"/>
      <c r="R158" s="231"/>
      <c r="S158" s="231"/>
      <c r="T158" s="232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29" t="s">
        <v>3219</v>
      </c>
      <c r="AU158" s="229" t="s">
        <v>71</v>
      </c>
      <c r="AV158" s="10" t="s">
        <v>79</v>
      </c>
      <c r="AW158" s="10" t="s">
        <v>32</v>
      </c>
      <c r="AX158" s="10" t="s">
        <v>14</v>
      </c>
      <c r="AY158" s="229" t="s">
        <v>130</v>
      </c>
    </row>
    <row r="159" s="2" customFormat="1" ht="6.96" customHeight="1">
      <c r="A159" s="37"/>
      <c r="B159" s="58"/>
      <c r="C159" s="59"/>
      <c r="D159" s="59"/>
      <c r="E159" s="59"/>
      <c r="F159" s="59"/>
      <c r="G159" s="59"/>
      <c r="H159" s="59"/>
      <c r="I159" s="59"/>
      <c r="J159" s="59"/>
      <c r="K159" s="59"/>
      <c r="L159" s="43"/>
      <c r="M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</row>
  </sheetData>
  <sheetProtection sheet="1" autoFilter="0" formatColumns="0" formatRows="0" objects="1" scenarios="1" spinCount="100000" saltValue="umOL2DSfdlLtgAKvSbReJgVxpShd2Xuo6054cgmAoAVe0XXpu6mTHkb2Ed0BIwdYhHuOHsGsRXLxZItuVsLoIQ==" hashValue="S2WtxMV0QXg/fic3K3MHeVjYH+Q+2GKFjROyjKn6YzeX4wowUV/fls13j70fI7pC3NdLKDOITU4dDY/iGxCIbg==" algorithmName="SHA-512" password="CC35"/>
  <autoFilter ref="C84:K15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79</v>
      </c>
    </row>
    <row r="4" s="1" customFormat="1" ht="24.96" customHeight="1">
      <c r="B4" s="19"/>
      <c r="D4" s="139" t="s">
        <v>102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2024 - 2025 - OBLAST č.1</v>
      </c>
      <c r="F7" s="141"/>
      <c r="G7" s="141"/>
      <c r="H7" s="141"/>
      <c r="L7" s="19"/>
    </row>
    <row r="8" s="1" customFormat="1" ht="12" customHeight="1">
      <c r="B8" s="19"/>
      <c r="D8" s="141" t="s">
        <v>103</v>
      </c>
      <c r="L8" s="19"/>
    </row>
    <row r="9" s="2" customFormat="1" ht="16.5" customHeight="1">
      <c r="A9" s="37"/>
      <c r="B9" s="43"/>
      <c r="C9" s="37"/>
      <c r="D9" s="37"/>
      <c r="E9" s="142" t="s">
        <v>104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3230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1. 8. 2023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28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28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33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34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ROUND(J90,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ROUND((SUM(BE90:BE146)),  2)</f>
        <v>0</v>
      </c>
      <c r="G35" s="37"/>
      <c r="H35" s="37"/>
      <c r="I35" s="156">
        <v>0.20999999999999999</v>
      </c>
      <c r="J35" s="155">
        <f>ROUND(((SUM(BE90:BE146))*I35),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ROUND((SUM(BF90:BF146)),  2)</f>
        <v>0</v>
      </c>
      <c r="G36" s="37"/>
      <c r="H36" s="37"/>
      <c r="I36" s="156">
        <v>0.14999999999999999</v>
      </c>
      <c r="J36" s="155">
        <f>ROUND(((SUM(BF90:BF146))*I36),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ROUND((SUM(BG90:BG146)),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ROUND((SUM(BH90:BH146)),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ROUND((SUM(BI90:BI146)),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2024 - 2025 - OBLAST č.1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104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04 - Doplnění k zemním pracím a přejezdům (Katalog ÚRS 2023)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1. 8. 2023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OŘ Ústí nad Labem</v>
      </c>
      <c r="G58" s="39"/>
      <c r="H58" s="39"/>
      <c r="I58" s="31" t="s">
        <v>31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33</v>
      </c>
      <c r="J59" s="35" t="str">
        <f>E26</f>
        <v>Tomáš Šrédl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108</v>
      </c>
      <c r="D61" s="170"/>
      <c r="E61" s="170"/>
      <c r="F61" s="170"/>
      <c r="G61" s="170"/>
      <c r="H61" s="170"/>
      <c r="I61" s="170"/>
      <c r="J61" s="171" t="s">
        <v>109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J90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110</v>
      </c>
    </row>
    <row r="64" s="11" customFormat="1" ht="24.96" customHeight="1">
      <c r="A64" s="11"/>
      <c r="B64" s="233"/>
      <c r="C64" s="234"/>
      <c r="D64" s="235" t="s">
        <v>3231</v>
      </c>
      <c r="E64" s="236"/>
      <c r="F64" s="236"/>
      <c r="G64" s="236"/>
      <c r="H64" s="236"/>
      <c r="I64" s="236"/>
      <c r="J64" s="237">
        <f>J91</f>
        <v>0</v>
      </c>
      <c r="K64" s="234"/>
      <c r="L64" s="238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</row>
    <row r="65" s="12" customFormat="1" ht="19.92" customHeight="1">
      <c r="A65" s="12"/>
      <c r="B65" s="239"/>
      <c r="C65" s="124"/>
      <c r="D65" s="240" t="s">
        <v>3232</v>
      </c>
      <c r="E65" s="241"/>
      <c r="F65" s="241"/>
      <c r="G65" s="241"/>
      <c r="H65" s="241"/>
      <c r="I65" s="241"/>
      <c r="J65" s="242">
        <f>J92</f>
        <v>0</v>
      </c>
      <c r="K65" s="124"/>
      <c r="L65" s="243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39"/>
      <c r="C66" s="124"/>
      <c r="D66" s="240" t="s">
        <v>3233</v>
      </c>
      <c r="E66" s="241"/>
      <c r="F66" s="241"/>
      <c r="G66" s="241"/>
      <c r="H66" s="241"/>
      <c r="I66" s="241"/>
      <c r="J66" s="242">
        <f>J119</f>
        <v>0</v>
      </c>
      <c r="K66" s="124"/>
      <c r="L66" s="243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39"/>
      <c r="C67" s="124"/>
      <c r="D67" s="240" t="s">
        <v>3234</v>
      </c>
      <c r="E67" s="241"/>
      <c r="F67" s="241"/>
      <c r="G67" s="241"/>
      <c r="H67" s="241"/>
      <c r="I67" s="241"/>
      <c r="J67" s="242">
        <f>J123</f>
        <v>0</v>
      </c>
      <c r="K67" s="124"/>
      <c r="L67" s="243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4.88" customHeight="1">
      <c r="A68" s="12"/>
      <c r="B68" s="239"/>
      <c r="C68" s="124"/>
      <c r="D68" s="240" t="s">
        <v>3235</v>
      </c>
      <c r="E68" s="241"/>
      <c r="F68" s="241"/>
      <c r="G68" s="241"/>
      <c r="H68" s="241"/>
      <c r="I68" s="241"/>
      <c r="J68" s="242">
        <f>J130</f>
        <v>0</v>
      </c>
      <c r="K68" s="124"/>
      <c r="L68" s="243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2" customFormat="1" ht="21.84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111</v>
      </c>
      <c r="D75" s="39"/>
      <c r="E75" s="39"/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16</v>
      </c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168" t="str">
        <f>E7</f>
        <v>Údržba, opravy a odstraňování závad u ST OŘ UNL 2024 - 2025 - OBLAST č.1</v>
      </c>
      <c r="F78" s="31"/>
      <c r="G78" s="31"/>
      <c r="H78" s="31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" customFormat="1" ht="12" customHeight="1">
      <c r="B79" s="20"/>
      <c r="C79" s="31" t="s">
        <v>103</v>
      </c>
      <c r="D79" s="21"/>
      <c r="E79" s="21"/>
      <c r="F79" s="21"/>
      <c r="G79" s="21"/>
      <c r="H79" s="21"/>
      <c r="I79" s="21"/>
      <c r="J79" s="21"/>
      <c r="K79" s="21"/>
      <c r="L79" s="19"/>
    </row>
    <row r="80" s="2" customFormat="1" ht="16.5" customHeight="1">
      <c r="A80" s="37"/>
      <c r="B80" s="38"/>
      <c r="C80" s="39"/>
      <c r="D80" s="39"/>
      <c r="E80" s="168" t="s">
        <v>104</v>
      </c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105</v>
      </c>
      <c r="D81" s="39"/>
      <c r="E81" s="39"/>
      <c r="F81" s="39"/>
      <c r="G81" s="39"/>
      <c r="H81" s="39"/>
      <c r="I81" s="39"/>
      <c r="J81" s="39"/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6.5" customHeight="1">
      <c r="A82" s="37"/>
      <c r="B82" s="38"/>
      <c r="C82" s="39"/>
      <c r="D82" s="39"/>
      <c r="E82" s="68" t="str">
        <f>E11</f>
        <v>04 - Doplnění k zemním pracím a přejezdům (Katalog ÚRS 2023)</v>
      </c>
      <c r="F82" s="39"/>
      <c r="G82" s="39"/>
      <c r="H82" s="39"/>
      <c r="I82" s="39"/>
      <c r="J82" s="39"/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21</v>
      </c>
      <c r="D84" s="39"/>
      <c r="E84" s="39"/>
      <c r="F84" s="26" t="str">
        <f>F14</f>
        <v xml:space="preserve"> </v>
      </c>
      <c r="G84" s="39"/>
      <c r="H84" s="39"/>
      <c r="I84" s="31" t="s">
        <v>23</v>
      </c>
      <c r="J84" s="71" t="str">
        <f>IF(J14="","",J14)</f>
        <v>1. 8. 2023</v>
      </c>
      <c r="K84" s="39"/>
      <c r="L84" s="14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4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25</v>
      </c>
      <c r="D86" s="39"/>
      <c r="E86" s="39"/>
      <c r="F86" s="26" t="str">
        <f>E17</f>
        <v>OŘ Ústí nad Labem</v>
      </c>
      <c r="G86" s="39"/>
      <c r="H86" s="39"/>
      <c r="I86" s="31" t="s">
        <v>31</v>
      </c>
      <c r="J86" s="35" t="str">
        <f>E23</f>
        <v xml:space="preserve"> </v>
      </c>
      <c r="K86" s="39"/>
      <c r="L86" s="14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29</v>
      </c>
      <c r="D87" s="39"/>
      <c r="E87" s="39"/>
      <c r="F87" s="26" t="str">
        <f>IF(E20="","",E20)</f>
        <v>Vyplň údaj</v>
      </c>
      <c r="G87" s="39"/>
      <c r="H87" s="39"/>
      <c r="I87" s="31" t="s">
        <v>33</v>
      </c>
      <c r="J87" s="35" t="str">
        <f>E26</f>
        <v>Tomáš Šrédl</v>
      </c>
      <c r="K87" s="39"/>
      <c r="L87" s="14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0.32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14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9" customFormat="1" ht="29.28" customHeight="1">
      <c r="A89" s="173"/>
      <c r="B89" s="174"/>
      <c r="C89" s="175" t="s">
        <v>112</v>
      </c>
      <c r="D89" s="176" t="s">
        <v>56</v>
      </c>
      <c r="E89" s="176" t="s">
        <v>52</v>
      </c>
      <c r="F89" s="176" t="s">
        <v>53</v>
      </c>
      <c r="G89" s="176" t="s">
        <v>113</v>
      </c>
      <c r="H89" s="176" t="s">
        <v>114</v>
      </c>
      <c r="I89" s="176" t="s">
        <v>115</v>
      </c>
      <c r="J89" s="176" t="s">
        <v>109</v>
      </c>
      <c r="K89" s="177" t="s">
        <v>116</v>
      </c>
      <c r="L89" s="178"/>
      <c r="M89" s="91" t="s">
        <v>19</v>
      </c>
      <c r="N89" s="92" t="s">
        <v>41</v>
      </c>
      <c r="O89" s="92" t="s">
        <v>117</v>
      </c>
      <c r="P89" s="92" t="s">
        <v>118</v>
      </c>
      <c r="Q89" s="92" t="s">
        <v>119</v>
      </c>
      <c r="R89" s="92" t="s">
        <v>120</v>
      </c>
      <c r="S89" s="92" t="s">
        <v>121</v>
      </c>
      <c r="T89" s="93" t="s">
        <v>122</v>
      </c>
      <c r="U89" s="173"/>
      <c r="V89" s="173"/>
      <c r="W89" s="173"/>
      <c r="X89" s="173"/>
      <c r="Y89" s="173"/>
      <c r="Z89" s="173"/>
      <c r="AA89" s="173"/>
      <c r="AB89" s="173"/>
      <c r="AC89" s="173"/>
      <c r="AD89" s="173"/>
      <c r="AE89" s="173"/>
    </row>
    <row r="90" s="2" customFormat="1" ht="22.8" customHeight="1">
      <c r="A90" s="37"/>
      <c r="B90" s="38"/>
      <c r="C90" s="98" t="s">
        <v>123</v>
      </c>
      <c r="D90" s="39"/>
      <c r="E90" s="39"/>
      <c r="F90" s="39"/>
      <c r="G90" s="39"/>
      <c r="H90" s="39"/>
      <c r="I90" s="39"/>
      <c r="J90" s="179">
        <f>BK90</f>
        <v>0</v>
      </c>
      <c r="K90" s="39"/>
      <c r="L90" s="43"/>
      <c r="M90" s="94"/>
      <c r="N90" s="180"/>
      <c r="O90" s="95"/>
      <c r="P90" s="181">
        <f>P91</f>
        <v>0</v>
      </c>
      <c r="Q90" s="95"/>
      <c r="R90" s="181">
        <f>R91</f>
        <v>190.00281028800001</v>
      </c>
      <c r="S90" s="95"/>
      <c r="T90" s="182">
        <f>T91</f>
        <v>38.219999999999999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70</v>
      </c>
      <c r="AU90" s="16" t="s">
        <v>110</v>
      </c>
      <c r="BK90" s="183">
        <f>BK91</f>
        <v>0</v>
      </c>
    </row>
    <row r="91" s="13" customFormat="1" ht="25.92" customHeight="1">
      <c r="A91" s="13"/>
      <c r="B91" s="244"/>
      <c r="C91" s="245"/>
      <c r="D91" s="246" t="s">
        <v>70</v>
      </c>
      <c r="E91" s="247" t="s">
        <v>3236</v>
      </c>
      <c r="F91" s="247" t="s">
        <v>3237</v>
      </c>
      <c r="G91" s="245"/>
      <c r="H91" s="245"/>
      <c r="I91" s="248"/>
      <c r="J91" s="249">
        <f>BK91</f>
        <v>0</v>
      </c>
      <c r="K91" s="245"/>
      <c r="L91" s="250"/>
      <c r="M91" s="251"/>
      <c r="N91" s="252"/>
      <c r="O91" s="252"/>
      <c r="P91" s="253">
        <f>P92+P119+P123</f>
        <v>0</v>
      </c>
      <c r="Q91" s="252"/>
      <c r="R91" s="253">
        <f>R92+R119+R123</f>
        <v>190.00281028800001</v>
      </c>
      <c r="S91" s="252"/>
      <c r="T91" s="254">
        <f>T92+T119+T123</f>
        <v>38.219999999999999</v>
      </c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R91" s="255" t="s">
        <v>14</v>
      </c>
      <c r="AT91" s="256" t="s">
        <v>70</v>
      </c>
      <c r="AU91" s="256" t="s">
        <v>71</v>
      </c>
      <c r="AY91" s="255" t="s">
        <v>130</v>
      </c>
      <c r="BK91" s="257">
        <f>BK92+BK119+BK123</f>
        <v>0</v>
      </c>
    </row>
    <row r="92" s="13" customFormat="1" ht="22.8" customHeight="1">
      <c r="A92" s="13"/>
      <c r="B92" s="244"/>
      <c r="C92" s="245"/>
      <c r="D92" s="246" t="s">
        <v>70</v>
      </c>
      <c r="E92" s="258" t="s">
        <v>14</v>
      </c>
      <c r="F92" s="258" t="s">
        <v>3238</v>
      </c>
      <c r="G92" s="245"/>
      <c r="H92" s="245"/>
      <c r="I92" s="248"/>
      <c r="J92" s="259">
        <f>BK92</f>
        <v>0</v>
      </c>
      <c r="K92" s="245"/>
      <c r="L92" s="250"/>
      <c r="M92" s="251"/>
      <c r="N92" s="252"/>
      <c r="O92" s="252"/>
      <c r="P92" s="253">
        <f>SUM(P93:P118)</f>
        <v>0</v>
      </c>
      <c r="Q92" s="252"/>
      <c r="R92" s="253">
        <f>SUM(R93:R118)</f>
        <v>0.0023756000000000003</v>
      </c>
      <c r="S92" s="252"/>
      <c r="T92" s="254">
        <f>SUM(T93:T118)</f>
        <v>38.219999999999999</v>
      </c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R92" s="255" t="s">
        <v>14</v>
      </c>
      <c r="AT92" s="256" t="s">
        <v>70</v>
      </c>
      <c r="AU92" s="256" t="s">
        <v>14</v>
      </c>
      <c r="AY92" s="255" t="s">
        <v>130</v>
      </c>
      <c r="BK92" s="257">
        <f>SUM(BK93:BK118)</f>
        <v>0</v>
      </c>
    </row>
    <row r="93" s="2" customFormat="1" ht="33" customHeight="1">
      <c r="A93" s="37"/>
      <c r="B93" s="38"/>
      <c r="C93" s="184" t="s">
        <v>14</v>
      </c>
      <c r="D93" s="184" t="s">
        <v>124</v>
      </c>
      <c r="E93" s="185" t="s">
        <v>3239</v>
      </c>
      <c r="F93" s="186" t="s">
        <v>3240</v>
      </c>
      <c r="G93" s="187" t="s">
        <v>185</v>
      </c>
      <c r="H93" s="188">
        <v>20</v>
      </c>
      <c r="I93" s="189"/>
      <c r="J93" s="190">
        <f>ROUND(I93*H93,2)</f>
        <v>0</v>
      </c>
      <c r="K93" s="186" t="s">
        <v>3241</v>
      </c>
      <c r="L93" s="43"/>
      <c r="M93" s="191" t="s">
        <v>19</v>
      </c>
      <c r="N93" s="192" t="s">
        <v>42</v>
      </c>
      <c r="O93" s="83"/>
      <c r="P93" s="193">
        <f>O93*H93</f>
        <v>0</v>
      </c>
      <c r="Q93" s="193">
        <v>0</v>
      </c>
      <c r="R93" s="193">
        <f>Q93*H93</f>
        <v>0</v>
      </c>
      <c r="S93" s="193">
        <v>0.29999999999999999</v>
      </c>
      <c r="T93" s="194">
        <f>S93*H93</f>
        <v>6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5" t="s">
        <v>129</v>
      </c>
      <c r="AT93" s="195" t="s">
        <v>124</v>
      </c>
      <c r="AU93" s="195" t="s">
        <v>79</v>
      </c>
      <c r="AY93" s="16" t="s">
        <v>130</v>
      </c>
      <c r="BE93" s="196">
        <f>IF(N93="základní",J93,0)</f>
        <v>0</v>
      </c>
      <c r="BF93" s="196">
        <f>IF(N93="snížená",J93,0)</f>
        <v>0</v>
      </c>
      <c r="BG93" s="196">
        <f>IF(N93="zákl. přenesená",J93,0)</f>
        <v>0</v>
      </c>
      <c r="BH93" s="196">
        <f>IF(N93="sníž. přenesená",J93,0)</f>
        <v>0</v>
      </c>
      <c r="BI93" s="196">
        <f>IF(N93="nulová",J93,0)</f>
        <v>0</v>
      </c>
      <c r="BJ93" s="16" t="s">
        <v>14</v>
      </c>
      <c r="BK93" s="196">
        <f>ROUND(I93*H93,2)</f>
        <v>0</v>
      </c>
      <c r="BL93" s="16" t="s">
        <v>129</v>
      </c>
      <c r="BM93" s="195" t="s">
        <v>3242</v>
      </c>
    </row>
    <row r="94" s="2" customFormat="1">
      <c r="A94" s="37"/>
      <c r="B94" s="38"/>
      <c r="C94" s="39"/>
      <c r="D94" s="260" t="s">
        <v>3243</v>
      </c>
      <c r="E94" s="39"/>
      <c r="F94" s="261" t="s">
        <v>3244</v>
      </c>
      <c r="G94" s="39"/>
      <c r="H94" s="39"/>
      <c r="I94" s="199"/>
      <c r="J94" s="39"/>
      <c r="K94" s="39"/>
      <c r="L94" s="43"/>
      <c r="M94" s="200"/>
      <c r="N94" s="201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3243</v>
      </c>
      <c r="AU94" s="16" t="s">
        <v>79</v>
      </c>
    </row>
    <row r="95" s="2" customFormat="1" ht="33" customHeight="1">
      <c r="A95" s="37"/>
      <c r="B95" s="38"/>
      <c r="C95" s="184" t="s">
        <v>79</v>
      </c>
      <c r="D95" s="184" t="s">
        <v>124</v>
      </c>
      <c r="E95" s="185" t="s">
        <v>3245</v>
      </c>
      <c r="F95" s="186" t="s">
        <v>3246</v>
      </c>
      <c r="G95" s="187" t="s">
        <v>185</v>
      </c>
      <c r="H95" s="188">
        <v>20</v>
      </c>
      <c r="I95" s="189"/>
      <c r="J95" s="190">
        <f>ROUND(I95*H95,2)</f>
        <v>0</v>
      </c>
      <c r="K95" s="186" t="s">
        <v>3241</v>
      </c>
      <c r="L95" s="43"/>
      <c r="M95" s="191" t="s">
        <v>19</v>
      </c>
      <c r="N95" s="192" t="s">
        <v>42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0.5</v>
      </c>
      <c r="T95" s="194">
        <f>S95*H95</f>
        <v>10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129</v>
      </c>
      <c r="AT95" s="195" t="s">
        <v>124</v>
      </c>
      <c r="AU95" s="195" t="s">
        <v>79</v>
      </c>
      <c r="AY95" s="16" t="s">
        <v>130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14</v>
      </c>
      <c r="BK95" s="196">
        <f>ROUND(I95*H95,2)</f>
        <v>0</v>
      </c>
      <c r="BL95" s="16" t="s">
        <v>129</v>
      </c>
      <c r="BM95" s="195" t="s">
        <v>3247</v>
      </c>
    </row>
    <row r="96" s="2" customFormat="1">
      <c r="A96" s="37"/>
      <c r="B96" s="38"/>
      <c r="C96" s="39"/>
      <c r="D96" s="260" t="s">
        <v>3243</v>
      </c>
      <c r="E96" s="39"/>
      <c r="F96" s="261" t="s">
        <v>3248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3243</v>
      </c>
      <c r="AU96" s="16" t="s">
        <v>79</v>
      </c>
    </row>
    <row r="97" s="2" customFormat="1" ht="24.15" customHeight="1">
      <c r="A97" s="37"/>
      <c r="B97" s="38"/>
      <c r="C97" s="184" t="s">
        <v>136</v>
      </c>
      <c r="D97" s="184" t="s">
        <v>124</v>
      </c>
      <c r="E97" s="185" t="s">
        <v>3249</v>
      </c>
      <c r="F97" s="186" t="s">
        <v>3250</v>
      </c>
      <c r="G97" s="187" t="s">
        <v>185</v>
      </c>
      <c r="H97" s="188">
        <v>20</v>
      </c>
      <c r="I97" s="189"/>
      <c r="J97" s="190">
        <f>ROUND(I97*H97,2)</f>
        <v>0</v>
      </c>
      <c r="K97" s="186" t="s">
        <v>3241</v>
      </c>
      <c r="L97" s="43"/>
      <c r="M97" s="191" t="s">
        <v>19</v>
      </c>
      <c r="N97" s="192" t="s">
        <v>42</v>
      </c>
      <c r="O97" s="83"/>
      <c r="P97" s="193">
        <f>O97*H97</f>
        <v>0</v>
      </c>
      <c r="Q97" s="193">
        <v>0</v>
      </c>
      <c r="R97" s="193">
        <f>Q97*H97</f>
        <v>0</v>
      </c>
      <c r="S97" s="193">
        <v>0.316</v>
      </c>
      <c r="T97" s="194">
        <f>S97*H97</f>
        <v>6.3200000000000003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129</v>
      </c>
      <c r="AT97" s="195" t="s">
        <v>124</v>
      </c>
      <c r="AU97" s="195" t="s">
        <v>79</v>
      </c>
      <c r="AY97" s="16" t="s">
        <v>130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14</v>
      </c>
      <c r="BK97" s="196">
        <f>ROUND(I97*H97,2)</f>
        <v>0</v>
      </c>
      <c r="BL97" s="16" t="s">
        <v>129</v>
      </c>
      <c r="BM97" s="195" t="s">
        <v>3251</v>
      </c>
    </row>
    <row r="98" s="2" customFormat="1">
      <c r="A98" s="37"/>
      <c r="B98" s="38"/>
      <c r="C98" s="39"/>
      <c r="D98" s="260" t="s">
        <v>3243</v>
      </c>
      <c r="E98" s="39"/>
      <c r="F98" s="261" t="s">
        <v>3252</v>
      </c>
      <c r="G98" s="39"/>
      <c r="H98" s="39"/>
      <c r="I98" s="199"/>
      <c r="J98" s="39"/>
      <c r="K98" s="39"/>
      <c r="L98" s="43"/>
      <c r="M98" s="200"/>
      <c r="N98" s="20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3243</v>
      </c>
      <c r="AU98" s="16" t="s">
        <v>79</v>
      </c>
    </row>
    <row r="99" s="2" customFormat="1" ht="24.15" customHeight="1">
      <c r="A99" s="37"/>
      <c r="B99" s="38"/>
      <c r="C99" s="184" t="s">
        <v>129</v>
      </c>
      <c r="D99" s="184" t="s">
        <v>124</v>
      </c>
      <c r="E99" s="185" t="s">
        <v>3253</v>
      </c>
      <c r="F99" s="186" t="s">
        <v>3254</v>
      </c>
      <c r="G99" s="187" t="s">
        <v>185</v>
      </c>
      <c r="H99" s="188">
        <v>20</v>
      </c>
      <c r="I99" s="189"/>
      <c r="J99" s="190">
        <f>ROUND(I99*H99,2)</f>
        <v>0</v>
      </c>
      <c r="K99" s="186" t="s">
        <v>3241</v>
      </c>
      <c r="L99" s="43"/>
      <c r="M99" s="191" t="s">
        <v>19</v>
      </c>
      <c r="N99" s="192" t="s">
        <v>42</v>
      </c>
      <c r="O99" s="83"/>
      <c r="P99" s="193">
        <f>O99*H99</f>
        <v>0</v>
      </c>
      <c r="Q99" s="193">
        <v>0</v>
      </c>
      <c r="R99" s="193">
        <f>Q99*H99</f>
        <v>0</v>
      </c>
      <c r="S99" s="193">
        <v>0.45000000000000001</v>
      </c>
      <c r="T99" s="194">
        <f>S99*H99</f>
        <v>9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5" t="s">
        <v>129</v>
      </c>
      <c r="AT99" s="195" t="s">
        <v>124</v>
      </c>
      <c r="AU99" s="195" t="s">
        <v>79</v>
      </c>
      <c r="AY99" s="16" t="s">
        <v>130</v>
      </c>
      <c r="BE99" s="196">
        <f>IF(N99="základní",J99,0)</f>
        <v>0</v>
      </c>
      <c r="BF99" s="196">
        <f>IF(N99="snížená",J99,0)</f>
        <v>0</v>
      </c>
      <c r="BG99" s="196">
        <f>IF(N99="zákl. přenesená",J99,0)</f>
        <v>0</v>
      </c>
      <c r="BH99" s="196">
        <f>IF(N99="sníž. přenesená",J99,0)</f>
        <v>0</v>
      </c>
      <c r="BI99" s="196">
        <f>IF(N99="nulová",J99,0)</f>
        <v>0</v>
      </c>
      <c r="BJ99" s="16" t="s">
        <v>14</v>
      </c>
      <c r="BK99" s="196">
        <f>ROUND(I99*H99,2)</f>
        <v>0</v>
      </c>
      <c r="BL99" s="16" t="s">
        <v>129</v>
      </c>
      <c r="BM99" s="195" t="s">
        <v>3255</v>
      </c>
    </row>
    <row r="100" s="2" customFormat="1">
      <c r="A100" s="37"/>
      <c r="B100" s="38"/>
      <c r="C100" s="39"/>
      <c r="D100" s="260" t="s">
        <v>3243</v>
      </c>
      <c r="E100" s="39"/>
      <c r="F100" s="261" t="s">
        <v>3256</v>
      </c>
      <c r="G100" s="39"/>
      <c r="H100" s="39"/>
      <c r="I100" s="199"/>
      <c r="J100" s="39"/>
      <c r="K100" s="39"/>
      <c r="L100" s="43"/>
      <c r="M100" s="200"/>
      <c r="N100" s="201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3243</v>
      </c>
      <c r="AU100" s="16" t="s">
        <v>79</v>
      </c>
    </row>
    <row r="101" s="2" customFormat="1" ht="24.15" customHeight="1">
      <c r="A101" s="37"/>
      <c r="B101" s="38"/>
      <c r="C101" s="184" t="s">
        <v>143</v>
      </c>
      <c r="D101" s="184" t="s">
        <v>124</v>
      </c>
      <c r="E101" s="185" t="s">
        <v>3257</v>
      </c>
      <c r="F101" s="186" t="s">
        <v>3258</v>
      </c>
      <c r="G101" s="187" t="s">
        <v>185</v>
      </c>
      <c r="H101" s="188">
        <v>20</v>
      </c>
      <c r="I101" s="189"/>
      <c r="J101" s="190">
        <f>ROUND(I101*H101,2)</f>
        <v>0</v>
      </c>
      <c r="K101" s="186" t="s">
        <v>3241</v>
      </c>
      <c r="L101" s="43"/>
      <c r="M101" s="191" t="s">
        <v>19</v>
      </c>
      <c r="N101" s="192" t="s">
        <v>42</v>
      </c>
      <c r="O101" s="83"/>
      <c r="P101" s="193">
        <f>O101*H101</f>
        <v>0</v>
      </c>
      <c r="Q101" s="193">
        <v>4.0580000000000001E-05</v>
      </c>
      <c r="R101" s="193">
        <f>Q101*H101</f>
        <v>0.0008116</v>
      </c>
      <c r="S101" s="193">
        <v>0.11500000000000001</v>
      </c>
      <c r="T101" s="194">
        <f>S101*H101</f>
        <v>2.3000000000000003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129</v>
      </c>
      <c r="AT101" s="195" t="s">
        <v>124</v>
      </c>
      <c r="AU101" s="195" t="s">
        <v>79</v>
      </c>
      <c r="AY101" s="16" t="s">
        <v>130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14</v>
      </c>
      <c r="BK101" s="196">
        <f>ROUND(I101*H101,2)</f>
        <v>0</v>
      </c>
      <c r="BL101" s="16" t="s">
        <v>129</v>
      </c>
      <c r="BM101" s="195" t="s">
        <v>3259</v>
      </c>
    </row>
    <row r="102" s="2" customFormat="1">
      <c r="A102" s="37"/>
      <c r="B102" s="38"/>
      <c r="C102" s="39"/>
      <c r="D102" s="260" t="s">
        <v>3243</v>
      </c>
      <c r="E102" s="39"/>
      <c r="F102" s="261" t="s">
        <v>3260</v>
      </c>
      <c r="G102" s="39"/>
      <c r="H102" s="39"/>
      <c r="I102" s="199"/>
      <c r="J102" s="39"/>
      <c r="K102" s="39"/>
      <c r="L102" s="43"/>
      <c r="M102" s="200"/>
      <c r="N102" s="201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3243</v>
      </c>
      <c r="AU102" s="16" t="s">
        <v>79</v>
      </c>
    </row>
    <row r="103" s="2" customFormat="1" ht="24.15" customHeight="1">
      <c r="A103" s="37"/>
      <c r="B103" s="38"/>
      <c r="C103" s="184" t="s">
        <v>147</v>
      </c>
      <c r="D103" s="184" t="s">
        <v>124</v>
      </c>
      <c r="E103" s="185" t="s">
        <v>3261</v>
      </c>
      <c r="F103" s="186" t="s">
        <v>3262</v>
      </c>
      <c r="G103" s="187" t="s">
        <v>185</v>
      </c>
      <c r="H103" s="188">
        <v>20</v>
      </c>
      <c r="I103" s="189"/>
      <c r="J103" s="190">
        <f>ROUND(I103*H103,2)</f>
        <v>0</v>
      </c>
      <c r="K103" s="186" t="s">
        <v>3241</v>
      </c>
      <c r="L103" s="43"/>
      <c r="M103" s="191" t="s">
        <v>19</v>
      </c>
      <c r="N103" s="192" t="s">
        <v>42</v>
      </c>
      <c r="O103" s="83"/>
      <c r="P103" s="193">
        <f>O103*H103</f>
        <v>0</v>
      </c>
      <c r="Q103" s="193">
        <v>7.8200000000000003E-05</v>
      </c>
      <c r="R103" s="193">
        <f>Q103*H103</f>
        <v>0.0015640000000000001</v>
      </c>
      <c r="S103" s="193">
        <v>0.23000000000000001</v>
      </c>
      <c r="T103" s="194">
        <f>S103*H103</f>
        <v>4.6000000000000005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129</v>
      </c>
      <c r="AT103" s="195" t="s">
        <v>124</v>
      </c>
      <c r="AU103" s="195" t="s">
        <v>79</v>
      </c>
      <c r="AY103" s="16" t="s">
        <v>130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14</v>
      </c>
      <c r="BK103" s="196">
        <f>ROUND(I103*H103,2)</f>
        <v>0</v>
      </c>
      <c r="BL103" s="16" t="s">
        <v>129</v>
      </c>
      <c r="BM103" s="195" t="s">
        <v>3263</v>
      </c>
    </row>
    <row r="104" s="2" customFormat="1">
      <c r="A104" s="37"/>
      <c r="B104" s="38"/>
      <c r="C104" s="39"/>
      <c r="D104" s="260" t="s">
        <v>3243</v>
      </c>
      <c r="E104" s="39"/>
      <c r="F104" s="261" t="s">
        <v>3264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3243</v>
      </c>
      <c r="AU104" s="16" t="s">
        <v>79</v>
      </c>
    </row>
    <row r="105" s="2" customFormat="1" ht="33" customHeight="1">
      <c r="A105" s="37"/>
      <c r="B105" s="38"/>
      <c r="C105" s="184" t="s">
        <v>151</v>
      </c>
      <c r="D105" s="184" t="s">
        <v>124</v>
      </c>
      <c r="E105" s="185" t="s">
        <v>3265</v>
      </c>
      <c r="F105" s="186" t="s">
        <v>3266</v>
      </c>
      <c r="G105" s="187" t="s">
        <v>172</v>
      </c>
      <c r="H105" s="188">
        <v>1</v>
      </c>
      <c r="I105" s="189"/>
      <c r="J105" s="190">
        <f>ROUND(I105*H105,2)</f>
        <v>0</v>
      </c>
      <c r="K105" s="186" t="s">
        <v>3241</v>
      </c>
      <c r="L105" s="43"/>
      <c r="M105" s="191" t="s">
        <v>19</v>
      </c>
      <c r="N105" s="192" t="s">
        <v>42</v>
      </c>
      <c r="O105" s="83"/>
      <c r="P105" s="193">
        <f>O105*H105</f>
        <v>0</v>
      </c>
      <c r="Q105" s="193">
        <v>0</v>
      </c>
      <c r="R105" s="193">
        <f>Q105*H105</f>
        <v>0</v>
      </c>
      <c r="S105" s="193">
        <v>0</v>
      </c>
      <c r="T105" s="19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5" t="s">
        <v>129</v>
      </c>
      <c r="AT105" s="195" t="s">
        <v>124</v>
      </c>
      <c r="AU105" s="195" t="s">
        <v>79</v>
      </c>
      <c r="AY105" s="16" t="s">
        <v>130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6" t="s">
        <v>14</v>
      </c>
      <c r="BK105" s="196">
        <f>ROUND(I105*H105,2)</f>
        <v>0</v>
      </c>
      <c r="BL105" s="16" t="s">
        <v>129</v>
      </c>
      <c r="BM105" s="195" t="s">
        <v>3267</v>
      </c>
    </row>
    <row r="106" s="2" customFormat="1">
      <c r="A106" s="37"/>
      <c r="B106" s="38"/>
      <c r="C106" s="39"/>
      <c r="D106" s="260" t="s">
        <v>3243</v>
      </c>
      <c r="E106" s="39"/>
      <c r="F106" s="261" t="s">
        <v>3268</v>
      </c>
      <c r="G106" s="39"/>
      <c r="H106" s="39"/>
      <c r="I106" s="199"/>
      <c r="J106" s="39"/>
      <c r="K106" s="39"/>
      <c r="L106" s="43"/>
      <c r="M106" s="200"/>
      <c r="N106" s="201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3243</v>
      </c>
      <c r="AU106" s="16" t="s">
        <v>79</v>
      </c>
    </row>
    <row r="107" s="2" customFormat="1" ht="37.8" customHeight="1">
      <c r="A107" s="37"/>
      <c r="B107" s="38"/>
      <c r="C107" s="184" t="s">
        <v>155</v>
      </c>
      <c r="D107" s="184" t="s">
        <v>124</v>
      </c>
      <c r="E107" s="185" t="s">
        <v>3269</v>
      </c>
      <c r="F107" s="186" t="s">
        <v>3270</v>
      </c>
      <c r="G107" s="187" t="s">
        <v>172</v>
      </c>
      <c r="H107" s="188">
        <v>1</v>
      </c>
      <c r="I107" s="189"/>
      <c r="J107" s="190">
        <f>ROUND(I107*H107,2)</f>
        <v>0</v>
      </c>
      <c r="K107" s="186" t="s">
        <v>3241</v>
      </c>
      <c r="L107" s="43"/>
      <c r="M107" s="191" t="s">
        <v>19</v>
      </c>
      <c r="N107" s="192" t="s">
        <v>42</v>
      </c>
      <c r="O107" s="83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129</v>
      </c>
      <c r="AT107" s="195" t="s">
        <v>124</v>
      </c>
      <c r="AU107" s="195" t="s">
        <v>79</v>
      </c>
      <c r="AY107" s="16" t="s">
        <v>130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6" t="s">
        <v>14</v>
      </c>
      <c r="BK107" s="196">
        <f>ROUND(I107*H107,2)</f>
        <v>0</v>
      </c>
      <c r="BL107" s="16" t="s">
        <v>129</v>
      </c>
      <c r="BM107" s="195" t="s">
        <v>3271</v>
      </c>
    </row>
    <row r="108" s="2" customFormat="1">
      <c r="A108" s="37"/>
      <c r="B108" s="38"/>
      <c r="C108" s="39"/>
      <c r="D108" s="260" t="s">
        <v>3243</v>
      </c>
      <c r="E108" s="39"/>
      <c r="F108" s="261" t="s">
        <v>3272</v>
      </c>
      <c r="G108" s="39"/>
      <c r="H108" s="39"/>
      <c r="I108" s="199"/>
      <c r="J108" s="39"/>
      <c r="K108" s="39"/>
      <c r="L108" s="43"/>
      <c r="M108" s="200"/>
      <c r="N108" s="201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3243</v>
      </c>
      <c r="AU108" s="16" t="s">
        <v>79</v>
      </c>
    </row>
    <row r="109" s="2" customFormat="1" ht="33" customHeight="1">
      <c r="A109" s="37"/>
      <c r="B109" s="38"/>
      <c r="C109" s="184" t="s">
        <v>161</v>
      </c>
      <c r="D109" s="184" t="s">
        <v>124</v>
      </c>
      <c r="E109" s="185" t="s">
        <v>3273</v>
      </c>
      <c r="F109" s="186" t="s">
        <v>3274</v>
      </c>
      <c r="G109" s="187" t="s">
        <v>172</v>
      </c>
      <c r="H109" s="188">
        <v>4</v>
      </c>
      <c r="I109" s="189"/>
      <c r="J109" s="190">
        <f>ROUND(I109*H109,2)</f>
        <v>0</v>
      </c>
      <c r="K109" s="186" t="s">
        <v>3241</v>
      </c>
      <c r="L109" s="43"/>
      <c r="M109" s="191" t="s">
        <v>19</v>
      </c>
      <c r="N109" s="192" t="s">
        <v>42</v>
      </c>
      <c r="O109" s="83"/>
      <c r="P109" s="193">
        <f>O109*H109</f>
        <v>0</v>
      </c>
      <c r="Q109" s="193">
        <v>0</v>
      </c>
      <c r="R109" s="193">
        <f>Q109*H109</f>
        <v>0</v>
      </c>
      <c r="S109" s="193">
        <v>0</v>
      </c>
      <c r="T109" s="194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5" t="s">
        <v>129</v>
      </c>
      <c r="AT109" s="195" t="s">
        <v>124</v>
      </c>
      <c r="AU109" s="195" t="s">
        <v>79</v>
      </c>
      <c r="AY109" s="16" t="s">
        <v>130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16" t="s">
        <v>14</v>
      </c>
      <c r="BK109" s="196">
        <f>ROUND(I109*H109,2)</f>
        <v>0</v>
      </c>
      <c r="BL109" s="16" t="s">
        <v>129</v>
      </c>
      <c r="BM109" s="195" t="s">
        <v>3275</v>
      </c>
    </row>
    <row r="110" s="2" customFormat="1">
      <c r="A110" s="37"/>
      <c r="B110" s="38"/>
      <c r="C110" s="39"/>
      <c r="D110" s="260" t="s">
        <v>3243</v>
      </c>
      <c r="E110" s="39"/>
      <c r="F110" s="261" t="s">
        <v>3276</v>
      </c>
      <c r="G110" s="39"/>
      <c r="H110" s="39"/>
      <c r="I110" s="199"/>
      <c r="J110" s="39"/>
      <c r="K110" s="39"/>
      <c r="L110" s="43"/>
      <c r="M110" s="200"/>
      <c r="N110" s="201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3243</v>
      </c>
      <c r="AU110" s="16" t="s">
        <v>79</v>
      </c>
    </row>
    <row r="111" s="2" customFormat="1" ht="24.15" customHeight="1">
      <c r="A111" s="37"/>
      <c r="B111" s="38"/>
      <c r="C111" s="184" t="s">
        <v>165</v>
      </c>
      <c r="D111" s="184" t="s">
        <v>124</v>
      </c>
      <c r="E111" s="185" t="s">
        <v>3277</v>
      </c>
      <c r="F111" s="186" t="s">
        <v>3278</v>
      </c>
      <c r="G111" s="187" t="s">
        <v>172</v>
      </c>
      <c r="H111" s="188">
        <v>4</v>
      </c>
      <c r="I111" s="189"/>
      <c r="J111" s="190">
        <f>ROUND(I111*H111,2)</f>
        <v>0</v>
      </c>
      <c r="K111" s="186" t="s">
        <v>3241</v>
      </c>
      <c r="L111" s="43"/>
      <c r="M111" s="191" t="s">
        <v>19</v>
      </c>
      <c r="N111" s="192" t="s">
        <v>42</v>
      </c>
      <c r="O111" s="83"/>
      <c r="P111" s="193">
        <f>O111*H111</f>
        <v>0</v>
      </c>
      <c r="Q111" s="193">
        <v>0</v>
      </c>
      <c r="R111" s="193">
        <f>Q111*H111</f>
        <v>0</v>
      </c>
      <c r="S111" s="193">
        <v>0</v>
      </c>
      <c r="T111" s="19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5" t="s">
        <v>129</v>
      </c>
      <c r="AT111" s="195" t="s">
        <v>124</v>
      </c>
      <c r="AU111" s="195" t="s">
        <v>79</v>
      </c>
      <c r="AY111" s="16" t="s">
        <v>130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16" t="s">
        <v>14</v>
      </c>
      <c r="BK111" s="196">
        <f>ROUND(I111*H111,2)</f>
        <v>0</v>
      </c>
      <c r="BL111" s="16" t="s">
        <v>129</v>
      </c>
      <c r="BM111" s="195" t="s">
        <v>3279</v>
      </c>
    </row>
    <row r="112" s="2" customFormat="1">
      <c r="A112" s="37"/>
      <c r="B112" s="38"/>
      <c r="C112" s="39"/>
      <c r="D112" s="260" t="s">
        <v>3243</v>
      </c>
      <c r="E112" s="39"/>
      <c r="F112" s="261" t="s">
        <v>3280</v>
      </c>
      <c r="G112" s="39"/>
      <c r="H112" s="39"/>
      <c r="I112" s="199"/>
      <c r="J112" s="39"/>
      <c r="K112" s="39"/>
      <c r="L112" s="43"/>
      <c r="M112" s="200"/>
      <c r="N112" s="201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3243</v>
      </c>
      <c r="AU112" s="16" t="s">
        <v>79</v>
      </c>
    </row>
    <row r="113" s="2" customFormat="1" ht="24.15" customHeight="1">
      <c r="A113" s="37"/>
      <c r="B113" s="38"/>
      <c r="C113" s="184" t="s">
        <v>169</v>
      </c>
      <c r="D113" s="184" t="s">
        <v>124</v>
      </c>
      <c r="E113" s="185" t="s">
        <v>3281</v>
      </c>
      <c r="F113" s="186" t="s">
        <v>3282</v>
      </c>
      <c r="G113" s="187" t="s">
        <v>172</v>
      </c>
      <c r="H113" s="188">
        <v>4</v>
      </c>
      <c r="I113" s="189"/>
      <c r="J113" s="190">
        <f>ROUND(I113*H113,2)</f>
        <v>0</v>
      </c>
      <c r="K113" s="186" t="s">
        <v>3241</v>
      </c>
      <c r="L113" s="43"/>
      <c r="M113" s="191" t="s">
        <v>19</v>
      </c>
      <c r="N113" s="192" t="s">
        <v>42</v>
      </c>
      <c r="O113" s="83"/>
      <c r="P113" s="193">
        <f>O113*H113</f>
        <v>0</v>
      </c>
      <c r="Q113" s="193">
        <v>0</v>
      </c>
      <c r="R113" s="193">
        <f>Q113*H113</f>
        <v>0</v>
      </c>
      <c r="S113" s="193">
        <v>0</v>
      </c>
      <c r="T113" s="19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5" t="s">
        <v>129</v>
      </c>
      <c r="AT113" s="195" t="s">
        <v>124</v>
      </c>
      <c r="AU113" s="195" t="s">
        <v>79</v>
      </c>
      <c r="AY113" s="16" t="s">
        <v>130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6" t="s">
        <v>14</v>
      </c>
      <c r="BK113" s="196">
        <f>ROUND(I113*H113,2)</f>
        <v>0</v>
      </c>
      <c r="BL113" s="16" t="s">
        <v>129</v>
      </c>
      <c r="BM113" s="195" t="s">
        <v>3283</v>
      </c>
    </row>
    <row r="114" s="2" customFormat="1">
      <c r="A114" s="37"/>
      <c r="B114" s="38"/>
      <c r="C114" s="39"/>
      <c r="D114" s="260" t="s">
        <v>3243</v>
      </c>
      <c r="E114" s="39"/>
      <c r="F114" s="261" t="s">
        <v>3284</v>
      </c>
      <c r="G114" s="39"/>
      <c r="H114" s="39"/>
      <c r="I114" s="199"/>
      <c r="J114" s="39"/>
      <c r="K114" s="39"/>
      <c r="L114" s="43"/>
      <c r="M114" s="200"/>
      <c r="N114" s="201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3243</v>
      </c>
      <c r="AU114" s="16" t="s">
        <v>79</v>
      </c>
    </row>
    <row r="115" s="2" customFormat="1" ht="24.15" customHeight="1">
      <c r="A115" s="37"/>
      <c r="B115" s="38"/>
      <c r="C115" s="184" t="s">
        <v>174</v>
      </c>
      <c r="D115" s="184" t="s">
        <v>124</v>
      </c>
      <c r="E115" s="185" t="s">
        <v>3285</v>
      </c>
      <c r="F115" s="186" t="s">
        <v>3286</v>
      </c>
      <c r="G115" s="187" t="s">
        <v>172</v>
      </c>
      <c r="H115" s="188">
        <v>6</v>
      </c>
      <c r="I115" s="189"/>
      <c r="J115" s="190">
        <f>ROUND(I115*H115,2)</f>
        <v>0</v>
      </c>
      <c r="K115" s="186" t="s">
        <v>3241</v>
      </c>
      <c r="L115" s="43"/>
      <c r="M115" s="191" t="s">
        <v>19</v>
      </c>
      <c r="N115" s="192" t="s">
        <v>42</v>
      </c>
      <c r="O115" s="83"/>
      <c r="P115" s="193">
        <f>O115*H115</f>
        <v>0</v>
      </c>
      <c r="Q115" s="193">
        <v>0</v>
      </c>
      <c r="R115" s="193">
        <f>Q115*H115</f>
        <v>0</v>
      </c>
      <c r="S115" s="193">
        <v>0</v>
      </c>
      <c r="T115" s="19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5" t="s">
        <v>129</v>
      </c>
      <c r="AT115" s="195" t="s">
        <v>124</v>
      </c>
      <c r="AU115" s="195" t="s">
        <v>79</v>
      </c>
      <c r="AY115" s="16" t="s">
        <v>130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16" t="s">
        <v>14</v>
      </c>
      <c r="BK115" s="196">
        <f>ROUND(I115*H115,2)</f>
        <v>0</v>
      </c>
      <c r="BL115" s="16" t="s">
        <v>129</v>
      </c>
      <c r="BM115" s="195" t="s">
        <v>3287</v>
      </c>
    </row>
    <row r="116" s="2" customFormat="1">
      <c r="A116" s="37"/>
      <c r="B116" s="38"/>
      <c r="C116" s="39"/>
      <c r="D116" s="260" t="s">
        <v>3243</v>
      </c>
      <c r="E116" s="39"/>
      <c r="F116" s="261" t="s">
        <v>3288</v>
      </c>
      <c r="G116" s="39"/>
      <c r="H116" s="39"/>
      <c r="I116" s="199"/>
      <c r="J116" s="39"/>
      <c r="K116" s="39"/>
      <c r="L116" s="43"/>
      <c r="M116" s="200"/>
      <c r="N116" s="201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3243</v>
      </c>
      <c r="AU116" s="16" t="s">
        <v>79</v>
      </c>
    </row>
    <row r="117" s="2" customFormat="1" ht="24.15" customHeight="1">
      <c r="A117" s="37"/>
      <c r="B117" s="38"/>
      <c r="C117" s="184" t="s">
        <v>178</v>
      </c>
      <c r="D117" s="184" t="s">
        <v>124</v>
      </c>
      <c r="E117" s="185" t="s">
        <v>3289</v>
      </c>
      <c r="F117" s="186" t="s">
        <v>3290</v>
      </c>
      <c r="G117" s="187" t="s">
        <v>172</v>
      </c>
      <c r="H117" s="188">
        <v>6</v>
      </c>
      <c r="I117" s="189"/>
      <c r="J117" s="190">
        <f>ROUND(I117*H117,2)</f>
        <v>0</v>
      </c>
      <c r="K117" s="186" t="s">
        <v>3241</v>
      </c>
      <c r="L117" s="43"/>
      <c r="M117" s="191" t="s">
        <v>19</v>
      </c>
      <c r="N117" s="192" t="s">
        <v>42</v>
      </c>
      <c r="O117" s="83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5" t="s">
        <v>129</v>
      </c>
      <c r="AT117" s="195" t="s">
        <v>124</v>
      </c>
      <c r="AU117" s="195" t="s">
        <v>79</v>
      </c>
      <c r="AY117" s="16" t="s">
        <v>130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6" t="s">
        <v>14</v>
      </c>
      <c r="BK117" s="196">
        <f>ROUND(I117*H117,2)</f>
        <v>0</v>
      </c>
      <c r="BL117" s="16" t="s">
        <v>129</v>
      </c>
      <c r="BM117" s="195" t="s">
        <v>3291</v>
      </c>
    </row>
    <row r="118" s="2" customFormat="1">
      <c r="A118" s="37"/>
      <c r="B118" s="38"/>
      <c r="C118" s="39"/>
      <c r="D118" s="260" t="s">
        <v>3243</v>
      </c>
      <c r="E118" s="39"/>
      <c r="F118" s="261" t="s">
        <v>3292</v>
      </c>
      <c r="G118" s="39"/>
      <c r="H118" s="39"/>
      <c r="I118" s="199"/>
      <c r="J118" s="39"/>
      <c r="K118" s="39"/>
      <c r="L118" s="43"/>
      <c r="M118" s="200"/>
      <c r="N118" s="201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3243</v>
      </c>
      <c r="AU118" s="16" t="s">
        <v>79</v>
      </c>
    </row>
    <row r="119" s="13" customFormat="1" ht="22.8" customHeight="1">
      <c r="A119" s="13"/>
      <c r="B119" s="244"/>
      <c r="C119" s="245"/>
      <c r="D119" s="246" t="s">
        <v>70</v>
      </c>
      <c r="E119" s="258" t="s">
        <v>143</v>
      </c>
      <c r="F119" s="258" t="s">
        <v>3293</v>
      </c>
      <c r="G119" s="245"/>
      <c r="H119" s="245"/>
      <c r="I119" s="248"/>
      <c r="J119" s="259">
        <f>BK119</f>
        <v>0</v>
      </c>
      <c r="K119" s="245"/>
      <c r="L119" s="250"/>
      <c r="M119" s="251"/>
      <c r="N119" s="252"/>
      <c r="O119" s="252"/>
      <c r="P119" s="253">
        <f>SUM(P120:P122)</f>
        <v>0</v>
      </c>
      <c r="Q119" s="252"/>
      <c r="R119" s="253">
        <f>SUM(R120:R122)</f>
        <v>190</v>
      </c>
      <c r="S119" s="252"/>
      <c r="T119" s="254">
        <f>SUM(T120:T122)</f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R119" s="255" t="s">
        <v>14</v>
      </c>
      <c r="AT119" s="256" t="s">
        <v>70</v>
      </c>
      <c r="AU119" s="256" t="s">
        <v>14</v>
      </c>
      <c r="AY119" s="255" t="s">
        <v>130</v>
      </c>
      <c r="BK119" s="257">
        <f>SUM(BK120:BK122)</f>
        <v>0</v>
      </c>
    </row>
    <row r="120" s="2" customFormat="1" ht="16.5" customHeight="1">
      <c r="A120" s="37"/>
      <c r="B120" s="38"/>
      <c r="C120" s="207" t="s">
        <v>182</v>
      </c>
      <c r="D120" s="207" t="s">
        <v>2666</v>
      </c>
      <c r="E120" s="208" t="s">
        <v>3294</v>
      </c>
      <c r="F120" s="209" t="s">
        <v>3295</v>
      </c>
      <c r="G120" s="210" t="s">
        <v>1540</v>
      </c>
      <c r="H120" s="211">
        <v>45</v>
      </c>
      <c r="I120" s="212"/>
      <c r="J120" s="213">
        <f>ROUND(I120*H120,2)</f>
        <v>0</v>
      </c>
      <c r="K120" s="209" t="s">
        <v>3241</v>
      </c>
      <c r="L120" s="214"/>
      <c r="M120" s="215" t="s">
        <v>19</v>
      </c>
      <c r="N120" s="216" t="s">
        <v>42</v>
      </c>
      <c r="O120" s="83"/>
      <c r="P120" s="193">
        <f>O120*H120</f>
        <v>0</v>
      </c>
      <c r="Q120" s="193">
        <v>1</v>
      </c>
      <c r="R120" s="193">
        <f>Q120*H120</f>
        <v>45</v>
      </c>
      <c r="S120" s="193">
        <v>0</v>
      </c>
      <c r="T120" s="19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5" t="s">
        <v>155</v>
      </c>
      <c r="AT120" s="195" t="s">
        <v>2666</v>
      </c>
      <c r="AU120" s="195" t="s">
        <v>79</v>
      </c>
      <c r="AY120" s="16" t="s">
        <v>130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6" t="s">
        <v>14</v>
      </c>
      <c r="BK120" s="196">
        <f>ROUND(I120*H120,2)</f>
        <v>0</v>
      </c>
      <c r="BL120" s="16" t="s">
        <v>129</v>
      </c>
      <c r="BM120" s="195" t="s">
        <v>3296</v>
      </c>
    </row>
    <row r="121" s="2" customFormat="1" ht="16.5" customHeight="1">
      <c r="A121" s="37"/>
      <c r="B121" s="38"/>
      <c r="C121" s="207" t="s">
        <v>8</v>
      </c>
      <c r="D121" s="207" t="s">
        <v>2666</v>
      </c>
      <c r="E121" s="208" t="s">
        <v>3297</v>
      </c>
      <c r="F121" s="209" t="s">
        <v>3298</v>
      </c>
      <c r="G121" s="210" t="s">
        <v>1540</v>
      </c>
      <c r="H121" s="211">
        <v>100</v>
      </c>
      <c r="I121" s="212"/>
      <c r="J121" s="213">
        <f>ROUND(I121*H121,2)</f>
        <v>0</v>
      </c>
      <c r="K121" s="209" t="s">
        <v>3241</v>
      </c>
      <c r="L121" s="214"/>
      <c r="M121" s="215" t="s">
        <v>19</v>
      </c>
      <c r="N121" s="216" t="s">
        <v>42</v>
      </c>
      <c r="O121" s="83"/>
      <c r="P121" s="193">
        <f>O121*H121</f>
        <v>0</v>
      </c>
      <c r="Q121" s="193">
        <v>1</v>
      </c>
      <c r="R121" s="193">
        <f>Q121*H121</f>
        <v>100</v>
      </c>
      <c r="S121" s="193">
        <v>0</v>
      </c>
      <c r="T121" s="19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5" t="s">
        <v>155</v>
      </c>
      <c r="AT121" s="195" t="s">
        <v>2666</v>
      </c>
      <c r="AU121" s="195" t="s">
        <v>79</v>
      </c>
      <c r="AY121" s="16" t="s">
        <v>130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6" t="s">
        <v>14</v>
      </c>
      <c r="BK121" s="196">
        <f>ROUND(I121*H121,2)</f>
        <v>0</v>
      </c>
      <c r="BL121" s="16" t="s">
        <v>129</v>
      </c>
      <c r="BM121" s="195" t="s">
        <v>3299</v>
      </c>
    </row>
    <row r="122" s="2" customFormat="1" ht="16.5" customHeight="1">
      <c r="A122" s="37"/>
      <c r="B122" s="38"/>
      <c r="C122" s="207" t="s">
        <v>190</v>
      </c>
      <c r="D122" s="207" t="s">
        <v>2666</v>
      </c>
      <c r="E122" s="208" t="s">
        <v>3300</v>
      </c>
      <c r="F122" s="209" t="s">
        <v>3301</v>
      </c>
      <c r="G122" s="210" t="s">
        <v>1540</v>
      </c>
      <c r="H122" s="211">
        <v>45</v>
      </c>
      <c r="I122" s="212"/>
      <c r="J122" s="213">
        <f>ROUND(I122*H122,2)</f>
        <v>0</v>
      </c>
      <c r="K122" s="209" t="s">
        <v>3241</v>
      </c>
      <c r="L122" s="214"/>
      <c r="M122" s="215" t="s">
        <v>19</v>
      </c>
      <c r="N122" s="216" t="s">
        <v>42</v>
      </c>
      <c r="O122" s="83"/>
      <c r="P122" s="193">
        <f>O122*H122</f>
        <v>0</v>
      </c>
      <c r="Q122" s="193">
        <v>1</v>
      </c>
      <c r="R122" s="193">
        <f>Q122*H122</f>
        <v>45</v>
      </c>
      <c r="S122" s="193">
        <v>0</v>
      </c>
      <c r="T122" s="19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5" t="s">
        <v>155</v>
      </c>
      <c r="AT122" s="195" t="s">
        <v>2666</v>
      </c>
      <c r="AU122" s="195" t="s">
        <v>79</v>
      </c>
      <c r="AY122" s="16" t="s">
        <v>130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6" t="s">
        <v>14</v>
      </c>
      <c r="BK122" s="196">
        <f>ROUND(I122*H122,2)</f>
        <v>0</v>
      </c>
      <c r="BL122" s="16" t="s">
        <v>129</v>
      </c>
      <c r="BM122" s="195" t="s">
        <v>3302</v>
      </c>
    </row>
    <row r="123" s="13" customFormat="1" ht="22.8" customHeight="1">
      <c r="A123" s="13"/>
      <c r="B123" s="244"/>
      <c r="C123" s="245"/>
      <c r="D123" s="246" t="s">
        <v>70</v>
      </c>
      <c r="E123" s="258" t="s">
        <v>161</v>
      </c>
      <c r="F123" s="258" t="s">
        <v>3303</v>
      </c>
      <c r="G123" s="245"/>
      <c r="H123" s="245"/>
      <c r="I123" s="248"/>
      <c r="J123" s="259">
        <f>BK123</f>
        <v>0</v>
      </c>
      <c r="K123" s="245"/>
      <c r="L123" s="250"/>
      <c r="M123" s="251"/>
      <c r="N123" s="252"/>
      <c r="O123" s="252"/>
      <c r="P123" s="253">
        <f>P124+SUM(P125:P130)</f>
        <v>0</v>
      </c>
      <c r="Q123" s="252"/>
      <c r="R123" s="253">
        <f>R124+SUM(R125:R130)</f>
        <v>0.00043468799999999997</v>
      </c>
      <c r="S123" s="252"/>
      <c r="T123" s="254">
        <f>T124+SUM(T125:T130)</f>
        <v>0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R123" s="255" t="s">
        <v>14</v>
      </c>
      <c r="AT123" s="256" t="s">
        <v>70</v>
      </c>
      <c r="AU123" s="256" t="s">
        <v>14</v>
      </c>
      <c r="AY123" s="255" t="s">
        <v>130</v>
      </c>
      <c r="BK123" s="257">
        <f>BK124+SUM(BK125:BK130)</f>
        <v>0</v>
      </c>
    </row>
    <row r="124" s="2" customFormat="1" ht="16.5" customHeight="1">
      <c r="A124" s="37"/>
      <c r="B124" s="38"/>
      <c r="C124" s="184" t="s">
        <v>207</v>
      </c>
      <c r="D124" s="184" t="s">
        <v>124</v>
      </c>
      <c r="E124" s="185" t="s">
        <v>3304</v>
      </c>
      <c r="F124" s="186" t="s">
        <v>3305</v>
      </c>
      <c r="G124" s="187" t="s">
        <v>416</v>
      </c>
      <c r="H124" s="188">
        <v>24</v>
      </c>
      <c r="I124" s="189"/>
      <c r="J124" s="190">
        <f>ROUND(I124*H124,2)</f>
        <v>0</v>
      </c>
      <c r="K124" s="186" t="s">
        <v>3241</v>
      </c>
      <c r="L124" s="43"/>
      <c r="M124" s="191" t="s">
        <v>19</v>
      </c>
      <c r="N124" s="192" t="s">
        <v>42</v>
      </c>
      <c r="O124" s="83"/>
      <c r="P124" s="193">
        <f>O124*H124</f>
        <v>0</v>
      </c>
      <c r="Q124" s="193">
        <v>1.995E-06</v>
      </c>
      <c r="R124" s="193">
        <f>Q124*H124</f>
        <v>4.7879999999999996E-05</v>
      </c>
      <c r="S124" s="193">
        <v>0</v>
      </c>
      <c r="T124" s="19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5" t="s">
        <v>129</v>
      </c>
      <c r="AT124" s="195" t="s">
        <v>124</v>
      </c>
      <c r="AU124" s="195" t="s">
        <v>79</v>
      </c>
      <c r="AY124" s="16" t="s">
        <v>130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6" t="s">
        <v>14</v>
      </c>
      <c r="BK124" s="196">
        <f>ROUND(I124*H124,2)</f>
        <v>0</v>
      </c>
      <c r="BL124" s="16" t="s">
        <v>129</v>
      </c>
      <c r="BM124" s="195" t="s">
        <v>3306</v>
      </c>
    </row>
    <row r="125" s="2" customFormat="1">
      <c r="A125" s="37"/>
      <c r="B125" s="38"/>
      <c r="C125" s="39"/>
      <c r="D125" s="260" t="s">
        <v>3243</v>
      </c>
      <c r="E125" s="39"/>
      <c r="F125" s="261" t="s">
        <v>3307</v>
      </c>
      <c r="G125" s="39"/>
      <c r="H125" s="39"/>
      <c r="I125" s="199"/>
      <c r="J125" s="39"/>
      <c r="K125" s="39"/>
      <c r="L125" s="43"/>
      <c r="M125" s="200"/>
      <c r="N125" s="201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3243</v>
      </c>
      <c r="AU125" s="16" t="s">
        <v>79</v>
      </c>
    </row>
    <row r="126" s="2" customFormat="1" ht="16.5" customHeight="1">
      <c r="A126" s="37"/>
      <c r="B126" s="38"/>
      <c r="C126" s="184" t="s">
        <v>211</v>
      </c>
      <c r="D126" s="184" t="s">
        <v>124</v>
      </c>
      <c r="E126" s="185" t="s">
        <v>3308</v>
      </c>
      <c r="F126" s="186" t="s">
        <v>3309</v>
      </c>
      <c r="G126" s="187" t="s">
        <v>416</v>
      </c>
      <c r="H126" s="188">
        <v>24</v>
      </c>
      <c r="I126" s="189"/>
      <c r="J126" s="190">
        <f>ROUND(I126*H126,2)</f>
        <v>0</v>
      </c>
      <c r="K126" s="186" t="s">
        <v>3241</v>
      </c>
      <c r="L126" s="43"/>
      <c r="M126" s="191" t="s">
        <v>19</v>
      </c>
      <c r="N126" s="192" t="s">
        <v>42</v>
      </c>
      <c r="O126" s="83"/>
      <c r="P126" s="193">
        <f>O126*H126</f>
        <v>0</v>
      </c>
      <c r="Q126" s="193">
        <v>4.0810000000000004E-06</v>
      </c>
      <c r="R126" s="193">
        <f>Q126*H126</f>
        <v>9.794400000000001E-05</v>
      </c>
      <c r="S126" s="193">
        <v>0</v>
      </c>
      <c r="T126" s="19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5" t="s">
        <v>129</v>
      </c>
      <c r="AT126" s="195" t="s">
        <v>124</v>
      </c>
      <c r="AU126" s="195" t="s">
        <v>79</v>
      </c>
      <c r="AY126" s="16" t="s">
        <v>130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6" t="s">
        <v>14</v>
      </c>
      <c r="BK126" s="196">
        <f>ROUND(I126*H126,2)</f>
        <v>0</v>
      </c>
      <c r="BL126" s="16" t="s">
        <v>129</v>
      </c>
      <c r="BM126" s="195" t="s">
        <v>3310</v>
      </c>
    </row>
    <row r="127" s="2" customFormat="1">
      <c r="A127" s="37"/>
      <c r="B127" s="38"/>
      <c r="C127" s="39"/>
      <c r="D127" s="260" t="s">
        <v>3243</v>
      </c>
      <c r="E127" s="39"/>
      <c r="F127" s="261" t="s">
        <v>3311</v>
      </c>
      <c r="G127" s="39"/>
      <c r="H127" s="39"/>
      <c r="I127" s="199"/>
      <c r="J127" s="39"/>
      <c r="K127" s="39"/>
      <c r="L127" s="43"/>
      <c r="M127" s="200"/>
      <c r="N127" s="201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3243</v>
      </c>
      <c r="AU127" s="16" t="s">
        <v>79</v>
      </c>
    </row>
    <row r="128" s="2" customFormat="1" ht="16.5" customHeight="1">
      <c r="A128" s="37"/>
      <c r="B128" s="38"/>
      <c r="C128" s="184" t="s">
        <v>215</v>
      </c>
      <c r="D128" s="184" t="s">
        <v>124</v>
      </c>
      <c r="E128" s="185" t="s">
        <v>3312</v>
      </c>
      <c r="F128" s="186" t="s">
        <v>3313</v>
      </c>
      <c r="G128" s="187" t="s">
        <v>416</v>
      </c>
      <c r="H128" s="188">
        <v>24</v>
      </c>
      <c r="I128" s="189"/>
      <c r="J128" s="190">
        <f>ROUND(I128*H128,2)</f>
        <v>0</v>
      </c>
      <c r="K128" s="186" t="s">
        <v>3241</v>
      </c>
      <c r="L128" s="43"/>
      <c r="M128" s="191" t="s">
        <v>19</v>
      </c>
      <c r="N128" s="192" t="s">
        <v>42</v>
      </c>
      <c r="O128" s="83"/>
      <c r="P128" s="193">
        <f>O128*H128</f>
        <v>0</v>
      </c>
      <c r="Q128" s="193">
        <v>1.2036E-05</v>
      </c>
      <c r="R128" s="193">
        <f>Q128*H128</f>
        <v>0.000288864</v>
      </c>
      <c r="S128" s="193">
        <v>0</v>
      </c>
      <c r="T128" s="19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5" t="s">
        <v>129</v>
      </c>
      <c r="AT128" s="195" t="s">
        <v>124</v>
      </c>
      <c r="AU128" s="195" t="s">
        <v>79</v>
      </c>
      <c r="AY128" s="16" t="s">
        <v>130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6" t="s">
        <v>14</v>
      </c>
      <c r="BK128" s="196">
        <f>ROUND(I128*H128,2)</f>
        <v>0</v>
      </c>
      <c r="BL128" s="16" t="s">
        <v>129</v>
      </c>
      <c r="BM128" s="195" t="s">
        <v>3314</v>
      </c>
    </row>
    <row r="129" s="2" customFormat="1">
      <c r="A129" s="37"/>
      <c r="B129" s="38"/>
      <c r="C129" s="39"/>
      <c r="D129" s="260" t="s">
        <v>3243</v>
      </c>
      <c r="E129" s="39"/>
      <c r="F129" s="261" t="s">
        <v>3315</v>
      </c>
      <c r="G129" s="39"/>
      <c r="H129" s="39"/>
      <c r="I129" s="199"/>
      <c r="J129" s="39"/>
      <c r="K129" s="39"/>
      <c r="L129" s="43"/>
      <c r="M129" s="200"/>
      <c r="N129" s="201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3243</v>
      </c>
      <c r="AU129" s="16" t="s">
        <v>79</v>
      </c>
    </row>
    <row r="130" s="13" customFormat="1" ht="20.88" customHeight="1">
      <c r="A130" s="13"/>
      <c r="B130" s="244"/>
      <c r="C130" s="245"/>
      <c r="D130" s="246" t="s">
        <v>70</v>
      </c>
      <c r="E130" s="258" t="s">
        <v>546</v>
      </c>
      <c r="F130" s="258" t="s">
        <v>3316</v>
      </c>
      <c r="G130" s="245"/>
      <c r="H130" s="245"/>
      <c r="I130" s="248"/>
      <c r="J130" s="259">
        <f>BK130</f>
        <v>0</v>
      </c>
      <c r="K130" s="245"/>
      <c r="L130" s="250"/>
      <c r="M130" s="251"/>
      <c r="N130" s="252"/>
      <c r="O130" s="252"/>
      <c r="P130" s="253">
        <f>SUM(P131:P146)</f>
        <v>0</v>
      </c>
      <c r="Q130" s="252"/>
      <c r="R130" s="253">
        <f>SUM(R131:R146)</f>
        <v>0</v>
      </c>
      <c r="S130" s="252"/>
      <c r="T130" s="254">
        <f>SUM(T131:T146)</f>
        <v>0</v>
      </c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R130" s="255" t="s">
        <v>14</v>
      </c>
      <c r="AT130" s="256" t="s">
        <v>70</v>
      </c>
      <c r="AU130" s="256" t="s">
        <v>79</v>
      </c>
      <c r="AY130" s="255" t="s">
        <v>130</v>
      </c>
      <c r="BK130" s="257">
        <f>SUM(BK131:BK146)</f>
        <v>0</v>
      </c>
    </row>
    <row r="131" s="2" customFormat="1" ht="24.15" customHeight="1">
      <c r="A131" s="37"/>
      <c r="B131" s="38"/>
      <c r="C131" s="184" t="s">
        <v>219</v>
      </c>
      <c r="D131" s="184" t="s">
        <v>124</v>
      </c>
      <c r="E131" s="185" t="s">
        <v>3317</v>
      </c>
      <c r="F131" s="186" t="s">
        <v>3318</v>
      </c>
      <c r="G131" s="187" t="s">
        <v>1540</v>
      </c>
      <c r="H131" s="188">
        <v>40</v>
      </c>
      <c r="I131" s="189"/>
      <c r="J131" s="190">
        <f>ROUND(I131*H131,2)</f>
        <v>0</v>
      </c>
      <c r="K131" s="186" t="s">
        <v>3241</v>
      </c>
      <c r="L131" s="43"/>
      <c r="M131" s="191" t="s">
        <v>19</v>
      </c>
      <c r="N131" s="192" t="s">
        <v>42</v>
      </c>
      <c r="O131" s="83"/>
      <c r="P131" s="193">
        <f>O131*H131</f>
        <v>0</v>
      </c>
      <c r="Q131" s="193">
        <v>0</v>
      </c>
      <c r="R131" s="193">
        <f>Q131*H131</f>
        <v>0</v>
      </c>
      <c r="S131" s="193">
        <v>0</v>
      </c>
      <c r="T131" s="19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5" t="s">
        <v>129</v>
      </c>
      <c r="AT131" s="195" t="s">
        <v>124</v>
      </c>
      <c r="AU131" s="195" t="s">
        <v>136</v>
      </c>
      <c r="AY131" s="16" t="s">
        <v>130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6" t="s">
        <v>14</v>
      </c>
      <c r="BK131" s="196">
        <f>ROUND(I131*H131,2)</f>
        <v>0</v>
      </c>
      <c r="BL131" s="16" t="s">
        <v>129</v>
      </c>
      <c r="BM131" s="195" t="s">
        <v>3319</v>
      </c>
    </row>
    <row r="132" s="2" customFormat="1">
      <c r="A132" s="37"/>
      <c r="B132" s="38"/>
      <c r="C132" s="39"/>
      <c r="D132" s="260" t="s">
        <v>3243</v>
      </c>
      <c r="E132" s="39"/>
      <c r="F132" s="261" t="s">
        <v>3320</v>
      </c>
      <c r="G132" s="39"/>
      <c r="H132" s="39"/>
      <c r="I132" s="199"/>
      <c r="J132" s="39"/>
      <c r="K132" s="39"/>
      <c r="L132" s="43"/>
      <c r="M132" s="200"/>
      <c r="N132" s="201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3243</v>
      </c>
      <c r="AU132" s="16" t="s">
        <v>136</v>
      </c>
    </row>
    <row r="133" s="2" customFormat="1" ht="24.15" customHeight="1">
      <c r="A133" s="37"/>
      <c r="B133" s="38"/>
      <c r="C133" s="184" t="s">
        <v>7</v>
      </c>
      <c r="D133" s="184" t="s">
        <v>124</v>
      </c>
      <c r="E133" s="185" t="s">
        <v>3321</v>
      </c>
      <c r="F133" s="186" t="s">
        <v>3322</v>
      </c>
      <c r="G133" s="187" t="s">
        <v>1540</v>
      </c>
      <c r="H133" s="188">
        <v>400</v>
      </c>
      <c r="I133" s="189"/>
      <c r="J133" s="190">
        <f>ROUND(I133*H133,2)</f>
        <v>0</v>
      </c>
      <c r="K133" s="186" t="s">
        <v>3241</v>
      </c>
      <c r="L133" s="43"/>
      <c r="M133" s="191" t="s">
        <v>19</v>
      </c>
      <c r="N133" s="192" t="s">
        <v>42</v>
      </c>
      <c r="O133" s="83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5" t="s">
        <v>129</v>
      </c>
      <c r="AT133" s="195" t="s">
        <v>124</v>
      </c>
      <c r="AU133" s="195" t="s">
        <v>136</v>
      </c>
      <c r="AY133" s="16" t="s">
        <v>130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6" t="s">
        <v>14</v>
      </c>
      <c r="BK133" s="196">
        <f>ROUND(I133*H133,2)</f>
        <v>0</v>
      </c>
      <c r="BL133" s="16" t="s">
        <v>129</v>
      </c>
      <c r="BM133" s="195" t="s">
        <v>3323</v>
      </c>
    </row>
    <row r="134" s="2" customFormat="1">
      <c r="A134" s="37"/>
      <c r="B134" s="38"/>
      <c r="C134" s="39"/>
      <c r="D134" s="260" t="s">
        <v>3243</v>
      </c>
      <c r="E134" s="39"/>
      <c r="F134" s="261" t="s">
        <v>3324</v>
      </c>
      <c r="G134" s="39"/>
      <c r="H134" s="39"/>
      <c r="I134" s="199"/>
      <c r="J134" s="39"/>
      <c r="K134" s="39"/>
      <c r="L134" s="43"/>
      <c r="M134" s="200"/>
      <c r="N134" s="201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3243</v>
      </c>
      <c r="AU134" s="16" t="s">
        <v>136</v>
      </c>
    </row>
    <row r="135" s="2" customFormat="1" ht="24.15" customHeight="1">
      <c r="A135" s="37"/>
      <c r="B135" s="38"/>
      <c r="C135" s="184" t="s">
        <v>226</v>
      </c>
      <c r="D135" s="184" t="s">
        <v>124</v>
      </c>
      <c r="E135" s="185" t="s">
        <v>3325</v>
      </c>
      <c r="F135" s="186" t="s">
        <v>3326</v>
      </c>
      <c r="G135" s="187" t="s">
        <v>1540</v>
      </c>
      <c r="H135" s="188">
        <v>40</v>
      </c>
      <c r="I135" s="189"/>
      <c r="J135" s="190">
        <f>ROUND(I135*H135,2)</f>
        <v>0</v>
      </c>
      <c r="K135" s="186" t="s">
        <v>3241</v>
      </c>
      <c r="L135" s="43"/>
      <c r="M135" s="191" t="s">
        <v>19</v>
      </c>
      <c r="N135" s="192" t="s">
        <v>42</v>
      </c>
      <c r="O135" s="83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5" t="s">
        <v>129</v>
      </c>
      <c r="AT135" s="195" t="s">
        <v>124</v>
      </c>
      <c r="AU135" s="195" t="s">
        <v>136</v>
      </c>
      <c r="AY135" s="16" t="s">
        <v>130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6" t="s">
        <v>14</v>
      </c>
      <c r="BK135" s="196">
        <f>ROUND(I135*H135,2)</f>
        <v>0</v>
      </c>
      <c r="BL135" s="16" t="s">
        <v>129</v>
      </c>
      <c r="BM135" s="195" t="s">
        <v>3327</v>
      </c>
    </row>
    <row r="136" s="2" customFormat="1">
      <c r="A136" s="37"/>
      <c r="B136" s="38"/>
      <c r="C136" s="39"/>
      <c r="D136" s="260" t="s">
        <v>3243</v>
      </c>
      <c r="E136" s="39"/>
      <c r="F136" s="261" t="s">
        <v>3328</v>
      </c>
      <c r="G136" s="39"/>
      <c r="H136" s="39"/>
      <c r="I136" s="199"/>
      <c r="J136" s="39"/>
      <c r="K136" s="39"/>
      <c r="L136" s="43"/>
      <c r="M136" s="200"/>
      <c r="N136" s="201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3243</v>
      </c>
      <c r="AU136" s="16" t="s">
        <v>136</v>
      </c>
    </row>
    <row r="137" s="2" customFormat="1" ht="24.15" customHeight="1">
      <c r="A137" s="37"/>
      <c r="B137" s="38"/>
      <c r="C137" s="184" t="s">
        <v>230</v>
      </c>
      <c r="D137" s="184" t="s">
        <v>124</v>
      </c>
      <c r="E137" s="185" t="s">
        <v>3329</v>
      </c>
      <c r="F137" s="186" t="s">
        <v>3322</v>
      </c>
      <c r="G137" s="187" t="s">
        <v>1540</v>
      </c>
      <c r="H137" s="188">
        <v>400</v>
      </c>
      <c r="I137" s="189"/>
      <c r="J137" s="190">
        <f>ROUND(I137*H137,2)</f>
        <v>0</v>
      </c>
      <c r="K137" s="186" t="s">
        <v>3241</v>
      </c>
      <c r="L137" s="43"/>
      <c r="M137" s="191" t="s">
        <v>19</v>
      </c>
      <c r="N137" s="192" t="s">
        <v>42</v>
      </c>
      <c r="O137" s="83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5" t="s">
        <v>129</v>
      </c>
      <c r="AT137" s="195" t="s">
        <v>124</v>
      </c>
      <c r="AU137" s="195" t="s">
        <v>136</v>
      </c>
      <c r="AY137" s="16" t="s">
        <v>130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6" t="s">
        <v>14</v>
      </c>
      <c r="BK137" s="196">
        <f>ROUND(I137*H137,2)</f>
        <v>0</v>
      </c>
      <c r="BL137" s="16" t="s">
        <v>129</v>
      </c>
      <c r="BM137" s="195" t="s">
        <v>3330</v>
      </c>
    </row>
    <row r="138" s="2" customFormat="1">
      <c r="A138" s="37"/>
      <c r="B138" s="38"/>
      <c r="C138" s="39"/>
      <c r="D138" s="260" t="s">
        <v>3243</v>
      </c>
      <c r="E138" s="39"/>
      <c r="F138" s="261" t="s">
        <v>3331</v>
      </c>
      <c r="G138" s="39"/>
      <c r="H138" s="39"/>
      <c r="I138" s="199"/>
      <c r="J138" s="39"/>
      <c r="K138" s="39"/>
      <c r="L138" s="43"/>
      <c r="M138" s="200"/>
      <c r="N138" s="201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3243</v>
      </c>
      <c r="AU138" s="16" t="s">
        <v>136</v>
      </c>
    </row>
    <row r="139" s="2" customFormat="1" ht="16.5" customHeight="1">
      <c r="A139" s="37"/>
      <c r="B139" s="38"/>
      <c r="C139" s="184" t="s">
        <v>235</v>
      </c>
      <c r="D139" s="184" t="s">
        <v>124</v>
      </c>
      <c r="E139" s="185" t="s">
        <v>3332</v>
      </c>
      <c r="F139" s="186" t="s">
        <v>3333</v>
      </c>
      <c r="G139" s="187" t="s">
        <v>1540</v>
      </c>
      <c r="H139" s="188">
        <v>40</v>
      </c>
      <c r="I139" s="189"/>
      <c r="J139" s="190">
        <f>ROUND(I139*H139,2)</f>
        <v>0</v>
      </c>
      <c r="K139" s="186" t="s">
        <v>3241</v>
      </c>
      <c r="L139" s="43"/>
      <c r="M139" s="191" t="s">
        <v>19</v>
      </c>
      <c r="N139" s="192" t="s">
        <v>42</v>
      </c>
      <c r="O139" s="83"/>
      <c r="P139" s="193">
        <f>O139*H139</f>
        <v>0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5" t="s">
        <v>129</v>
      </c>
      <c r="AT139" s="195" t="s">
        <v>124</v>
      </c>
      <c r="AU139" s="195" t="s">
        <v>136</v>
      </c>
      <c r="AY139" s="16" t="s">
        <v>130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6" t="s">
        <v>14</v>
      </c>
      <c r="BK139" s="196">
        <f>ROUND(I139*H139,2)</f>
        <v>0</v>
      </c>
      <c r="BL139" s="16" t="s">
        <v>129</v>
      </c>
      <c r="BM139" s="195" t="s">
        <v>3334</v>
      </c>
    </row>
    <row r="140" s="2" customFormat="1">
      <c r="A140" s="37"/>
      <c r="B140" s="38"/>
      <c r="C140" s="39"/>
      <c r="D140" s="260" t="s">
        <v>3243</v>
      </c>
      <c r="E140" s="39"/>
      <c r="F140" s="261" t="s">
        <v>3335</v>
      </c>
      <c r="G140" s="39"/>
      <c r="H140" s="39"/>
      <c r="I140" s="199"/>
      <c r="J140" s="39"/>
      <c r="K140" s="39"/>
      <c r="L140" s="43"/>
      <c r="M140" s="200"/>
      <c r="N140" s="201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3243</v>
      </c>
      <c r="AU140" s="16" t="s">
        <v>136</v>
      </c>
    </row>
    <row r="141" s="2" customFormat="1" ht="16.5" customHeight="1">
      <c r="A141" s="37"/>
      <c r="B141" s="38"/>
      <c r="C141" s="184" t="s">
        <v>239</v>
      </c>
      <c r="D141" s="184" t="s">
        <v>124</v>
      </c>
      <c r="E141" s="185" t="s">
        <v>3336</v>
      </c>
      <c r="F141" s="186" t="s">
        <v>3337</v>
      </c>
      <c r="G141" s="187" t="s">
        <v>1540</v>
      </c>
      <c r="H141" s="188">
        <v>60</v>
      </c>
      <c r="I141" s="189"/>
      <c r="J141" s="190">
        <f>ROUND(I141*H141,2)</f>
        <v>0</v>
      </c>
      <c r="K141" s="186" t="s">
        <v>3241</v>
      </c>
      <c r="L141" s="43"/>
      <c r="M141" s="191" t="s">
        <v>19</v>
      </c>
      <c r="N141" s="192" t="s">
        <v>42</v>
      </c>
      <c r="O141" s="83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5" t="s">
        <v>129</v>
      </c>
      <c r="AT141" s="195" t="s">
        <v>124</v>
      </c>
      <c r="AU141" s="195" t="s">
        <v>136</v>
      </c>
      <c r="AY141" s="16" t="s">
        <v>130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6" t="s">
        <v>14</v>
      </c>
      <c r="BK141" s="196">
        <f>ROUND(I141*H141,2)</f>
        <v>0</v>
      </c>
      <c r="BL141" s="16" t="s">
        <v>129</v>
      </c>
      <c r="BM141" s="195" t="s">
        <v>3338</v>
      </c>
    </row>
    <row r="142" s="2" customFormat="1">
      <c r="A142" s="37"/>
      <c r="B142" s="38"/>
      <c r="C142" s="39"/>
      <c r="D142" s="260" t="s">
        <v>3243</v>
      </c>
      <c r="E142" s="39"/>
      <c r="F142" s="261" t="s">
        <v>3339</v>
      </c>
      <c r="G142" s="39"/>
      <c r="H142" s="39"/>
      <c r="I142" s="199"/>
      <c r="J142" s="39"/>
      <c r="K142" s="39"/>
      <c r="L142" s="43"/>
      <c r="M142" s="200"/>
      <c r="N142" s="201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3243</v>
      </c>
      <c r="AU142" s="16" t="s">
        <v>136</v>
      </c>
    </row>
    <row r="143" s="2" customFormat="1" ht="24.15" customHeight="1">
      <c r="A143" s="37"/>
      <c r="B143" s="38"/>
      <c r="C143" s="184" t="s">
        <v>244</v>
      </c>
      <c r="D143" s="184" t="s">
        <v>124</v>
      </c>
      <c r="E143" s="185" t="s">
        <v>3340</v>
      </c>
      <c r="F143" s="186" t="s">
        <v>3341</v>
      </c>
      <c r="G143" s="187" t="s">
        <v>1540</v>
      </c>
      <c r="H143" s="188">
        <v>200</v>
      </c>
      <c r="I143" s="189"/>
      <c r="J143" s="190">
        <f>ROUND(I143*H143,2)</f>
        <v>0</v>
      </c>
      <c r="K143" s="186" t="s">
        <v>3241</v>
      </c>
      <c r="L143" s="43"/>
      <c r="M143" s="191" t="s">
        <v>19</v>
      </c>
      <c r="N143" s="192" t="s">
        <v>42</v>
      </c>
      <c r="O143" s="83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5" t="s">
        <v>129</v>
      </c>
      <c r="AT143" s="195" t="s">
        <v>124</v>
      </c>
      <c r="AU143" s="195" t="s">
        <v>136</v>
      </c>
      <c r="AY143" s="16" t="s">
        <v>130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6" t="s">
        <v>14</v>
      </c>
      <c r="BK143" s="196">
        <f>ROUND(I143*H143,2)</f>
        <v>0</v>
      </c>
      <c r="BL143" s="16" t="s">
        <v>129</v>
      </c>
      <c r="BM143" s="195" t="s">
        <v>3342</v>
      </c>
    </row>
    <row r="144" s="2" customFormat="1">
      <c r="A144" s="37"/>
      <c r="B144" s="38"/>
      <c r="C144" s="39"/>
      <c r="D144" s="260" t="s">
        <v>3243</v>
      </c>
      <c r="E144" s="39"/>
      <c r="F144" s="261" t="s">
        <v>3343</v>
      </c>
      <c r="G144" s="39"/>
      <c r="H144" s="39"/>
      <c r="I144" s="199"/>
      <c r="J144" s="39"/>
      <c r="K144" s="39"/>
      <c r="L144" s="43"/>
      <c r="M144" s="200"/>
      <c r="N144" s="201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3243</v>
      </c>
      <c r="AU144" s="16" t="s">
        <v>136</v>
      </c>
    </row>
    <row r="145" s="2" customFormat="1" ht="24.15" customHeight="1">
      <c r="A145" s="37"/>
      <c r="B145" s="38"/>
      <c r="C145" s="184" t="s">
        <v>249</v>
      </c>
      <c r="D145" s="184" t="s">
        <v>124</v>
      </c>
      <c r="E145" s="185" t="s">
        <v>3344</v>
      </c>
      <c r="F145" s="186" t="s">
        <v>3345</v>
      </c>
      <c r="G145" s="187" t="s">
        <v>1540</v>
      </c>
      <c r="H145" s="188">
        <v>174</v>
      </c>
      <c r="I145" s="189"/>
      <c r="J145" s="190">
        <f>ROUND(I145*H145,2)</f>
        <v>0</v>
      </c>
      <c r="K145" s="186" t="s">
        <v>3241</v>
      </c>
      <c r="L145" s="43"/>
      <c r="M145" s="191" t="s">
        <v>19</v>
      </c>
      <c r="N145" s="192" t="s">
        <v>42</v>
      </c>
      <c r="O145" s="83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5" t="s">
        <v>129</v>
      </c>
      <c r="AT145" s="195" t="s">
        <v>124</v>
      </c>
      <c r="AU145" s="195" t="s">
        <v>136</v>
      </c>
      <c r="AY145" s="16" t="s">
        <v>130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6" t="s">
        <v>14</v>
      </c>
      <c r="BK145" s="196">
        <f>ROUND(I145*H145,2)</f>
        <v>0</v>
      </c>
      <c r="BL145" s="16" t="s">
        <v>129</v>
      </c>
      <c r="BM145" s="195" t="s">
        <v>3346</v>
      </c>
    </row>
    <row r="146" s="2" customFormat="1">
      <c r="A146" s="37"/>
      <c r="B146" s="38"/>
      <c r="C146" s="39"/>
      <c r="D146" s="260" t="s">
        <v>3243</v>
      </c>
      <c r="E146" s="39"/>
      <c r="F146" s="261" t="s">
        <v>3347</v>
      </c>
      <c r="G146" s="39"/>
      <c r="H146" s="39"/>
      <c r="I146" s="199"/>
      <c r="J146" s="39"/>
      <c r="K146" s="39"/>
      <c r="L146" s="43"/>
      <c r="M146" s="262"/>
      <c r="N146" s="263"/>
      <c r="O146" s="204"/>
      <c r="P146" s="204"/>
      <c r="Q146" s="204"/>
      <c r="R146" s="204"/>
      <c r="S146" s="204"/>
      <c r="T146" s="26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3243</v>
      </c>
      <c r="AU146" s="16" t="s">
        <v>136</v>
      </c>
    </row>
    <row r="147" s="2" customFormat="1" ht="6.96" customHeight="1">
      <c r="A147" s="37"/>
      <c r="B147" s="58"/>
      <c r="C147" s="59"/>
      <c r="D147" s="59"/>
      <c r="E147" s="59"/>
      <c r="F147" s="59"/>
      <c r="G147" s="59"/>
      <c r="H147" s="59"/>
      <c r="I147" s="59"/>
      <c r="J147" s="59"/>
      <c r="K147" s="59"/>
      <c r="L147" s="43"/>
      <c r="M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</sheetData>
  <sheetProtection sheet="1" autoFilter="0" formatColumns="0" formatRows="0" objects="1" scenarios="1" spinCount="100000" saltValue="I+iog4FSqMVH0crcQjY3crFzTl6fNrYPl+yOU6+gTre+P5kxhp32S42H+XeFcMLjvH3Xu+8lFCQtw4pQ+jhbPg==" hashValue="NmFJ2yMrekALtn4uwTqiTukg5XzEWPcfES3yb5aT5hUsIT7uhaECSMZ5+DtjZX1eKBOr0vrf96+leW2+Z+zHvg==" algorithmName="SHA-512" password="CC35"/>
  <autoFilter ref="C89:K14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4" r:id="rId1" display="https://podminky.urs.cz/item/CS_URS_2023_02/113107112"/>
    <hyperlink ref="F96" r:id="rId2" display="https://podminky.urs.cz/item/CS_URS_2023_02/113107113"/>
    <hyperlink ref="F98" r:id="rId3" display="https://podminky.urs.cz/item/CS_URS_2023_02/113107143"/>
    <hyperlink ref="F100" r:id="rId4" display="https://podminky.urs.cz/item/CS_URS_2023_02/113107144"/>
    <hyperlink ref="F102" r:id="rId5" display="https://podminky.urs.cz/item/CS_URS_2023_02/113154113"/>
    <hyperlink ref="F104" r:id="rId6" display="https://podminky.urs.cz/item/CS_URS_2023_02/113154114"/>
    <hyperlink ref="F106" r:id="rId7" display="https://podminky.urs.cz/item/CS_URS_2023_02/131212501"/>
    <hyperlink ref="F108" r:id="rId8" display="https://podminky.urs.cz/item/CS_URS_2023_02/131212502"/>
    <hyperlink ref="F110" r:id="rId9" display="https://podminky.urs.cz/item/CS_URS_2023_02/131312501"/>
    <hyperlink ref="F112" r:id="rId10" display="https://podminky.urs.cz/item/CS_URS_2023_02/132212601"/>
    <hyperlink ref="F114" r:id="rId11" display="https://podminky.urs.cz/item/CS_URS_2023_02/132312601"/>
    <hyperlink ref="F116" r:id="rId12" display="https://podminky.urs.cz/item/CS_URS_2023_02/174101101"/>
    <hyperlink ref="F118" r:id="rId13" display="https://podminky.urs.cz/item/CS_URS_2023_02/174201101"/>
    <hyperlink ref="F125" r:id="rId14" display="https://podminky.urs.cz/item/CS_URS_2023_02/919735113"/>
    <hyperlink ref="F127" r:id="rId15" display="https://podminky.urs.cz/item/CS_URS_2023_02/919735114"/>
    <hyperlink ref="F129" r:id="rId16" display="https://podminky.urs.cz/item/CS_URS_2023_02/919735115"/>
    <hyperlink ref="F132" r:id="rId17" display="https://podminky.urs.cz/item/CS_URS_2023_02/997221551"/>
    <hyperlink ref="F134" r:id="rId18" display="https://podminky.urs.cz/item/CS_URS_2023_02/997221559"/>
    <hyperlink ref="F136" r:id="rId19" display="https://podminky.urs.cz/item/CS_URS_2023_02/997221561"/>
    <hyperlink ref="F138" r:id="rId20" display="https://podminky.urs.cz/item/CS_URS_2023_02/997221569"/>
    <hyperlink ref="F140" r:id="rId21" display="https://podminky.urs.cz/item/CS_URS_2023_02/997221611"/>
    <hyperlink ref="F142" r:id="rId22" display="https://podminky.urs.cz/item/CS_URS_2023_02/997221612"/>
    <hyperlink ref="F144" r:id="rId23" display="https://podminky.urs.cz/item/CS_URS_2023_02/997221873"/>
    <hyperlink ref="F146" r:id="rId24" display="https://podminky.urs.cz/item/CS_URS_2023_02/46997312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79</v>
      </c>
    </row>
    <row r="4" s="1" customFormat="1" ht="24.96" customHeight="1">
      <c r="B4" s="19"/>
      <c r="D4" s="139" t="s">
        <v>102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2024 - 2025 - OBLAST č.1</v>
      </c>
      <c r="F7" s="141"/>
      <c r="G7" s="141"/>
      <c r="H7" s="141"/>
      <c r="L7" s="19"/>
    </row>
    <row r="8" s="1" customFormat="1" ht="12" customHeight="1">
      <c r="B8" s="19"/>
      <c r="D8" s="141" t="s">
        <v>103</v>
      </c>
      <c r="L8" s="19"/>
    </row>
    <row r="9" s="2" customFormat="1" ht="16.5" customHeight="1">
      <c r="A9" s="37"/>
      <c r="B9" s="43"/>
      <c r="C9" s="37"/>
      <c r="D9" s="37"/>
      <c r="E9" s="142" t="s">
        <v>3348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3349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1. 8. 2023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28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28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33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34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ROUND((SUM(BE85:BE135)),  2)</f>
        <v>0</v>
      </c>
      <c r="G35" s="37"/>
      <c r="H35" s="37"/>
      <c r="I35" s="156">
        <v>0.20999999999999999</v>
      </c>
      <c r="J35" s="155">
        <f>ROUND(((SUM(BE85:BE135))*I35),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ROUND((SUM(BF85:BF135)),  2)</f>
        <v>0</v>
      </c>
      <c r="G36" s="37"/>
      <c r="H36" s="37"/>
      <c r="I36" s="156">
        <v>0.14999999999999999</v>
      </c>
      <c r="J36" s="155">
        <f>ROUND(((SUM(BF85:BF135))*I36),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ROUND((SUM(BG85:BG135)),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ROUND((SUM(BH85:BH135)),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ROUND((SUM(BI85:BI135)),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2024 - 2025 - OBLAST č.1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3348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04 - Mimostaveništní doprava materiálu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1. 8. 2023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OŘ Ústí nad Labem</v>
      </c>
      <c r="G58" s="39"/>
      <c r="H58" s="39"/>
      <c r="I58" s="31" t="s">
        <v>31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33</v>
      </c>
      <c r="J59" s="35" t="str">
        <f>E26</f>
        <v>Tomáš Šrédl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108</v>
      </c>
      <c r="D61" s="170"/>
      <c r="E61" s="170"/>
      <c r="F61" s="170"/>
      <c r="G61" s="170"/>
      <c r="H61" s="170"/>
      <c r="I61" s="170"/>
      <c r="J61" s="171" t="s">
        <v>109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110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111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Údržba, opravy a odstraňování závad u ST OŘ UNL 2024 - 2025 - OBLAST č.1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103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3348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04 - Mimostaveništní doprava materiálu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 xml:space="preserve"> </v>
      </c>
      <c r="G79" s="39"/>
      <c r="H79" s="39"/>
      <c r="I79" s="31" t="s">
        <v>23</v>
      </c>
      <c r="J79" s="71" t="str">
        <f>IF(J14="","",J14)</f>
        <v>1. 8. 2023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>OŘ Ústí nad Labem</v>
      </c>
      <c r="G81" s="39"/>
      <c r="H81" s="39"/>
      <c r="I81" s="31" t="s">
        <v>31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33</v>
      </c>
      <c r="J82" s="35" t="str">
        <f>E26</f>
        <v>Tomáš Šrédl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112</v>
      </c>
      <c r="D84" s="176" t="s">
        <v>56</v>
      </c>
      <c r="E84" s="176" t="s">
        <v>52</v>
      </c>
      <c r="F84" s="176" t="s">
        <v>53</v>
      </c>
      <c r="G84" s="176" t="s">
        <v>113</v>
      </c>
      <c r="H84" s="176" t="s">
        <v>114</v>
      </c>
      <c r="I84" s="176" t="s">
        <v>115</v>
      </c>
      <c r="J84" s="176" t="s">
        <v>109</v>
      </c>
      <c r="K84" s="177" t="s">
        <v>116</v>
      </c>
      <c r="L84" s="178"/>
      <c r="M84" s="91" t="s">
        <v>19</v>
      </c>
      <c r="N84" s="92" t="s">
        <v>41</v>
      </c>
      <c r="O84" s="92" t="s">
        <v>117</v>
      </c>
      <c r="P84" s="92" t="s">
        <v>118</v>
      </c>
      <c r="Q84" s="92" t="s">
        <v>119</v>
      </c>
      <c r="R84" s="92" t="s">
        <v>120</v>
      </c>
      <c r="S84" s="92" t="s">
        <v>121</v>
      </c>
      <c r="T84" s="93" t="s">
        <v>122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123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SUM(P86:P135)</f>
        <v>0</v>
      </c>
      <c r="Q85" s="95"/>
      <c r="R85" s="181">
        <f>SUM(R86:R135)</f>
        <v>0</v>
      </c>
      <c r="S85" s="95"/>
      <c r="T85" s="182">
        <f>SUM(T86:T135)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110</v>
      </c>
      <c r="BK85" s="183">
        <f>SUM(BK86:BK135)</f>
        <v>0</v>
      </c>
    </row>
    <row r="86" s="2" customFormat="1" ht="44.25" customHeight="1">
      <c r="A86" s="37"/>
      <c r="B86" s="38"/>
      <c r="C86" s="184" t="s">
        <v>14</v>
      </c>
      <c r="D86" s="184" t="s">
        <v>124</v>
      </c>
      <c r="E86" s="185" t="s">
        <v>3350</v>
      </c>
      <c r="F86" s="186" t="s">
        <v>3351</v>
      </c>
      <c r="G86" s="187" t="s">
        <v>1540</v>
      </c>
      <c r="H86" s="188">
        <v>1000</v>
      </c>
      <c r="I86" s="189"/>
      <c r="J86" s="190">
        <f>ROUND(I86*H86,2)</f>
        <v>0</v>
      </c>
      <c r="K86" s="186" t="s">
        <v>128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129</v>
      </c>
      <c r="AT86" s="195" t="s">
        <v>124</v>
      </c>
      <c r="AU86" s="195" t="s">
        <v>71</v>
      </c>
      <c r="AY86" s="16" t="s">
        <v>130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14</v>
      </c>
      <c r="BK86" s="196">
        <f>ROUND(I86*H86,2)</f>
        <v>0</v>
      </c>
      <c r="BL86" s="16" t="s">
        <v>129</v>
      </c>
      <c r="BM86" s="195" t="s">
        <v>3352</v>
      </c>
    </row>
    <row r="87" s="2" customFormat="1" ht="44.25" customHeight="1">
      <c r="A87" s="37"/>
      <c r="B87" s="38"/>
      <c r="C87" s="184" t="s">
        <v>79</v>
      </c>
      <c r="D87" s="184" t="s">
        <v>124</v>
      </c>
      <c r="E87" s="185" t="s">
        <v>3353</v>
      </c>
      <c r="F87" s="186" t="s">
        <v>3354</v>
      </c>
      <c r="G87" s="187" t="s">
        <v>1540</v>
      </c>
      <c r="H87" s="188">
        <v>300</v>
      </c>
      <c r="I87" s="189"/>
      <c r="J87" s="190">
        <f>ROUND(I87*H87,2)</f>
        <v>0</v>
      </c>
      <c r="K87" s="186" t="s">
        <v>128</v>
      </c>
      <c r="L87" s="43"/>
      <c r="M87" s="191" t="s">
        <v>19</v>
      </c>
      <c r="N87" s="192" t="s">
        <v>42</v>
      </c>
      <c r="O87" s="83"/>
      <c r="P87" s="193">
        <f>O87*H87</f>
        <v>0</v>
      </c>
      <c r="Q87" s="193">
        <v>0</v>
      </c>
      <c r="R87" s="193">
        <f>Q87*H87</f>
        <v>0</v>
      </c>
      <c r="S87" s="193">
        <v>0</v>
      </c>
      <c r="T87" s="194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5" t="s">
        <v>129</v>
      </c>
      <c r="AT87" s="195" t="s">
        <v>124</v>
      </c>
      <c r="AU87" s="195" t="s">
        <v>71</v>
      </c>
      <c r="AY87" s="16" t="s">
        <v>130</v>
      </c>
      <c r="BE87" s="196">
        <f>IF(N87="základní",J87,0)</f>
        <v>0</v>
      </c>
      <c r="BF87" s="196">
        <f>IF(N87="snížená",J87,0)</f>
        <v>0</v>
      </c>
      <c r="BG87" s="196">
        <f>IF(N87="zákl. přenesená",J87,0)</f>
        <v>0</v>
      </c>
      <c r="BH87" s="196">
        <f>IF(N87="sníž. přenesená",J87,0)</f>
        <v>0</v>
      </c>
      <c r="BI87" s="196">
        <f>IF(N87="nulová",J87,0)</f>
        <v>0</v>
      </c>
      <c r="BJ87" s="16" t="s">
        <v>14</v>
      </c>
      <c r="BK87" s="196">
        <f>ROUND(I87*H87,2)</f>
        <v>0</v>
      </c>
      <c r="BL87" s="16" t="s">
        <v>129</v>
      </c>
      <c r="BM87" s="195" t="s">
        <v>3355</v>
      </c>
    </row>
    <row r="88" s="2" customFormat="1" ht="24.15" customHeight="1">
      <c r="A88" s="37"/>
      <c r="B88" s="38"/>
      <c r="C88" s="184" t="s">
        <v>136</v>
      </c>
      <c r="D88" s="184" t="s">
        <v>124</v>
      </c>
      <c r="E88" s="185" t="s">
        <v>3356</v>
      </c>
      <c r="F88" s="186" t="s">
        <v>3357</v>
      </c>
      <c r="G88" s="187" t="s">
        <v>1540</v>
      </c>
      <c r="H88" s="188">
        <v>500</v>
      </c>
      <c r="I88" s="189"/>
      <c r="J88" s="190">
        <f>ROUND(I88*H88,2)</f>
        <v>0</v>
      </c>
      <c r="K88" s="186" t="s">
        <v>128</v>
      </c>
      <c r="L88" s="43"/>
      <c r="M88" s="191" t="s">
        <v>19</v>
      </c>
      <c r="N88" s="192" t="s">
        <v>42</v>
      </c>
      <c r="O88" s="83"/>
      <c r="P88" s="193">
        <f>O88*H88</f>
        <v>0</v>
      </c>
      <c r="Q88" s="193">
        <v>0</v>
      </c>
      <c r="R88" s="193">
        <f>Q88*H88</f>
        <v>0</v>
      </c>
      <c r="S88" s="193">
        <v>0</v>
      </c>
      <c r="T88" s="19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5" t="s">
        <v>129</v>
      </c>
      <c r="AT88" s="195" t="s">
        <v>124</v>
      </c>
      <c r="AU88" s="195" t="s">
        <v>71</v>
      </c>
      <c r="AY88" s="16" t="s">
        <v>130</v>
      </c>
      <c r="BE88" s="196">
        <f>IF(N88="základní",J88,0)</f>
        <v>0</v>
      </c>
      <c r="BF88" s="196">
        <f>IF(N88="snížená",J88,0)</f>
        <v>0</v>
      </c>
      <c r="BG88" s="196">
        <f>IF(N88="zákl. přenesená",J88,0)</f>
        <v>0</v>
      </c>
      <c r="BH88" s="196">
        <f>IF(N88="sníž. přenesená",J88,0)</f>
        <v>0</v>
      </c>
      <c r="BI88" s="196">
        <f>IF(N88="nulová",J88,0)</f>
        <v>0</v>
      </c>
      <c r="BJ88" s="16" t="s">
        <v>14</v>
      </c>
      <c r="BK88" s="196">
        <f>ROUND(I88*H88,2)</f>
        <v>0</v>
      </c>
      <c r="BL88" s="16" t="s">
        <v>129</v>
      </c>
      <c r="BM88" s="195" t="s">
        <v>3358</v>
      </c>
    </row>
    <row r="89" s="2" customFormat="1" ht="24.15" customHeight="1">
      <c r="A89" s="37"/>
      <c r="B89" s="38"/>
      <c r="C89" s="184" t="s">
        <v>129</v>
      </c>
      <c r="D89" s="184" t="s">
        <v>124</v>
      </c>
      <c r="E89" s="185" t="s">
        <v>3359</v>
      </c>
      <c r="F89" s="186" t="s">
        <v>3360</v>
      </c>
      <c r="G89" s="187" t="s">
        <v>1540</v>
      </c>
      <c r="H89" s="188">
        <v>200</v>
      </c>
      <c r="I89" s="189"/>
      <c r="J89" s="190">
        <f>ROUND(I89*H89,2)</f>
        <v>0</v>
      </c>
      <c r="K89" s="186" t="s">
        <v>128</v>
      </c>
      <c r="L89" s="43"/>
      <c r="M89" s="191" t="s">
        <v>19</v>
      </c>
      <c r="N89" s="192" t="s">
        <v>42</v>
      </c>
      <c r="O89" s="83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129</v>
      </c>
      <c r="AT89" s="195" t="s">
        <v>124</v>
      </c>
      <c r="AU89" s="195" t="s">
        <v>71</v>
      </c>
      <c r="AY89" s="16" t="s">
        <v>130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14</v>
      </c>
      <c r="BK89" s="196">
        <f>ROUND(I89*H89,2)</f>
        <v>0</v>
      </c>
      <c r="BL89" s="16" t="s">
        <v>129</v>
      </c>
      <c r="BM89" s="195" t="s">
        <v>3361</v>
      </c>
    </row>
    <row r="90" s="2" customFormat="1" ht="55.5" customHeight="1">
      <c r="A90" s="37"/>
      <c r="B90" s="38"/>
      <c r="C90" s="184" t="s">
        <v>143</v>
      </c>
      <c r="D90" s="184" t="s">
        <v>124</v>
      </c>
      <c r="E90" s="185" t="s">
        <v>3362</v>
      </c>
      <c r="F90" s="186" t="s">
        <v>3363</v>
      </c>
      <c r="G90" s="187" t="s">
        <v>134</v>
      </c>
      <c r="H90" s="188">
        <v>10</v>
      </c>
      <c r="I90" s="189"/>
      <c r="J90" s="190">
        <f>ROUND(I90*H90,2)</f>
        <v>0</v>
      </c>
      <c r="K90" s="186" t="s">
        <v>128</v>
      </c>
      <c r="L90" s="43"/>
      <c r="M90" s="191" t="s">
        <v>19</v>
      </c>
      <c r="N90" s="192" t="s">
        <v>42</v>
      </c>
      <c r="O90" s="83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129</v>
      </c>
      <c r="AT90" s="195" t="s">
        <v>124</v>
      </c>
      <c r="AU90" s="195" t="s">
        <v>71</v>
      </c>
      <c r="AY90" s="16" t="s">
        <v>130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14</v>
      </c>
      <c r="BK90" s="196">
        <f>ROUND(I90*H90,2)</f>
        <v>0</v>
      </c>
      <c r="BL90" s="16" t="s">
        <v>129</v>
      </c>
      <c r="BM90" s="195" t="s">
        <v>3364</v>
      </c>
    </row>
    <row r="91" s="2" customFormat="1">
      <c r="A91" s="37"/>
      <c r="B91" s="38"/>
      <c r="C91" s="39"/>
      <c r="D91" s="197" t="s">
        <v>159</v>
      </c>
      <c r="E91" s="39"/>
      <c r="F91" s="198" t="s">
        <v>3365</v>
      </c>
      <c r="G91" s="39"/>
      <c r="H91" s="39"/>
      <c r="I91" s="199"/>
      <c r="J91" s="39"/>
      <c r="K91" s="39"/>
      <c r="L91" s="43"/>
      <c r="M91" s="200"/>
      <c r="N91" s="20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159</v>
      </c>
      <c r="AU91" s="16" t="s">
        <v>71</v>
      </c>
    </row>
    <row r="92" s="2" customFormat="1" ht="55.5" customHeight="1">
      <c r="A92" s="37"/>
      <c r="B92" s="38"/>
      <c r="C92" s="184" t="s">
        <v>147</v>
      </c>
      <c r="D92" s="184" t="s">
        <v>124</v>
      </c>
      <c r="E92" s="185" t="s">
        <v>3366</v>
      </c>
      <c r="F92" s="186" t="s">
        <v>3367</v>
      </c>
      <c r="G92" s="187" t="s">
        <v>134</v>
      </c>
      <c r="H92" s="188">
        <v>10</v>
      </c>
      <c r="I92" s="189"/>
      <c r="J92" s="190">
        <f>ROUND(I92*H92,2)</f>
        <v>0</v>
      </c>
      <c r="K92" s="186" t="s">
        <v>128</v>
      </c>
      <c r="L92" s="43"/>
      <c r="M92" s="191" t="s">
        <v>19</v>
      </c>
      <c r="N92" s="192" t="s">
        <v>42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129</v>
      </c>
      <c r="AT92" s="195" t="s">
        <v>124</v>
      </c>
      <c r="AU92" s="195" t="s">
        <v>71</v>
      </c>
      <c r="AY92" s="16" t="s">
        <v>130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14</v>
      </c>
      <c r="BK92" s="196">
        <f>ROUND(I92*H92,2)</f>
        <v>0</v>
      </c>
      <c r="BL92" s="16" t="s">
        <v>129</v>
      </c>
      <c r="BM92" s="195" t="s">
        <v>3368</v>
      </c>
    </row>
    <row r="93" s="2" customFormat="1">
      <c r="A93" s="37"/>
      <c r="B93" s="38"/>
      <c r="C93" s="39"/>
      <c r="D93" s="197" t="s">
        <v>159</v>
      </c>
      <c r="E93" s="39"/>
      <c r="F93" s="198" t="s">
        <v>3365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159</v>
      </c>
      <c r="AU93" s="16" t="s">
        <v>71</v>
      </c>
    </row>
    <row r="94" s="2" customFormat="1" ht="55.5" customHeight="1">
      <c r="A94" s="37"/>
      <c r="B94" s="38"/>
      <c r="C94" s="184" t="s">
        <v>151</v>
      </c>
      <c r="D94" s="184" t="s">
        <v>124</v>
      </c>
      <c r="E94" s="185" t="s">
        <v>3369</v>
      </c>
      <c r="F94" s="186" t="s">
        <v>3370</v>
      </c>
      <c r="G94" s="187" t="s">
        <v>134</v>
      </c>
      <c r="H94" s="188">
        <v>10</v>
      </c>
      <c r="I94" s="189"/>
      <c r="J94" s="190">
        <f>ROUND(I94*H94,2)</f>
        <v>0</v>
      </c>
      <c r="K94" s="186" t="s">
        <v>128</v>
      </c>
      <c r="L94" s="43"/>
      <c r="M94" s="191" t="s">
        <v>19</v>
      </c>
      <c r="N94" s="192" t="s">
        <v>42</v>
      </c>
      <c r="O94" s="83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129</v>
      </c>
      <c r="AT94" s="195" t="s">
        <v>124</v>
      </c>
      <c r="AU94" s="195" t="s">
        <v>71</v>
      </c>
      <c r="AY94" s="16" t="s">
        <v>130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14</v>
      </c>
      <c r="BK94" s="196">
        <f>ROUND(I94*H94,2)</f>
        <v>0</v>
      </c>
      <c r="BL94" s="16" t="s">
        <v>129</v>
      </c>
      <c r="BM94" s="195" t="s">
        <v>3371</v>
      </c>
    </row>
    <row r="95" s="2" customFormat="1">
      <c r="A95" s="37"/>
      <c r="B95" s="38"/>
      <c r="C95" s="39"/>
      <c r="D95" s="197" t="s">
        <v>159</v>
      </c>
      <c r="E95" s="39"/>
      <c r="F95" s="198" t="s">
        <v>3372</v>
      </c>
      <c r="G95" s="39"/>
      <c r="H95" s="39"/>
      <c r="I95" s="199"/>
      <c r="J95" s="39"/>
      <c r="K95" s="39"/>
      <c r="L95" s="43"/>
      <c r="M95" s="200"/>
      <c r="N95" s="20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159</v>
      </c>
      <c r="AU95" s="16" t="s">
        <v>71</v>
      </c>
    </row>
    <row r="96" s="2" customFormat="1" ht="55.5" customHeight="1">
      <c r="A96" s="37"/>
      <c r="B96" s="38"/>
      <c r="C96" s="184" t="s">
        <v>155</v>
      </c>
      <c r="D96" s="184" t="s">
        <v>124</v>
      </c>
      <c r="E96" s="185" t="s">
        <v>3373</v>
      </c>
      <c r="F96" s="186" t="s">
        <v>3374</v>
      </c>
      <c r="G96" s="187" t="s">
        <v>134</v>
      </c>
      <c r="H96" s="188">
        <v>10</v>
      </c>
      <c r="I96" s="189"/>
      <c r="J96" s="190">
        <f>ROUND(I96*H96,2)</f>
        <v>0</v>
      </c>
      <c r="K96" s="186" t="s">
        <v>128</v>
      </c>
      <c r="L96" s="43"/>
      <c r="M96" s="191" t="s">
        <v>19</v>
      </c>
      <c r="N96" s="192" t="s">
        <v>42</v>
      </c>
      <c r="O96" s="83"/>
      <c r="P96" s="193">
        <f>O96*H96</f>
        <v>0</v>
      </c>
      <c r="Q96" s="193">
        <v>0</v>
      </c>
      <c r="R96" s="193">
        <f>Q96*H96</f>
        <v>0</v>
      </c>
      <c r="S96" s="193">
        <v>0</v>
      </c>
      <c r="T96" s="19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5" t="s">
        <v>129</v>
      </c>
      <c r="AT96" s="195" t="s">
        <v>124</v>
      </c>
      <c r="AU96" s="195" t="s">
        <v>71</v>
      </c>
      <c r="AY96" s="16" t="s">
        <v>130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16" t="s">
        <v>14</v>
      </c>
      <c r="BK96" s="196">
        <f>ROUND(I96*H96,2)</f>
        <v>0</v>
      </c>
      <c r="BL96" s="16" t="s">
        <v>129</v>
      </c>
      <c r="BM96" s="195" t="s">
        <v>3375</v>
      </c>
    </row>
    <row r="97" s="2" customFormat="1">
      <c r="A97" s="37"/>
      <c r="B97" s="38"/>
      <c r="C97" s="39"/>
      <c r="D97" s="197" t="s">
        <v>159</v>
      </c>
      <c r="E97" s="39"/>
      <c r="F97" s="198" t="s">
        <v>3372</v>
      </c>
      <c r="G97" s="39"/>
      <c r="H97" s="39"/>
      <c r="I97" s="199"/>
      <c r="J97" s="39"/>
      <c r="K97" s="39"/>
      <c r="L97" s="43"/>
      <c r="M97" s="200"/>
      <c r="N97" s="201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159</v>
      </c>
      <c r="AU97" s="16" t="s">
        <v>71</v>
      </c>
    </row>
    <row r="98" s="2" customFormat="1" ht="55.5" customHeight="1">
      <c r="A98" s="37"/>
      <c r="B98" s="38"/>
      <c r="C98" s="184" t="s">
        <v>161</v>
      </c>
      <c r="D98" s="184" t="s">
        <v>124</v>
      </c>
      <c r="E98" s="185" t="s">
        <v>3376</v>
      </c>
      <c r="F98" s="186" t="s">
        <v>3377</v>
      </c>
      <c r="G98" s="187" t="s">
        <v>134</v>
      </c>
      <c r="H98" s="188">
        <v>10</v>
      </c>
      <c r="I98" s="189"/>
      <c r="J98" s="190">
        <f>ROUND(I98*H98,2)</f>
        <v>0</v>
      </c>
      <c r="K98" s="186" t="s">
        <v>128</v>
      </c>
      <c r="L98" s="43"/>
      <c r="M98" s="191" t="s">
        <v>19</v>
      </c>
      <c r="N98" s="192" t="s">
        <v>42</v>
      </c>
      <c r="O98" s="83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129</v>
      </c>
      <c r="AT98" s="195" t="s">
        <v>124</v>
      </c>
      <c r="AU98" s="195" t="s">
        <v>71</v>
      </c>
      <c r="AY98" s="16" t="s">
        <v>130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14</v>
      </c>
      <c r="BK98" s="196">
        <f>ROUND(I98*H98,2)</f>
        <v>0</v>
      </c>
      <c r="BL98" s="16" t="s">
        <v>129</v>
      </c>
      <c r="BM98" s="195" t="s">
        <v>3378</v>
      </c>
    </row>
    <row r="99" s="2" customFormat="1">
      <c r="A99" s="37"/>
      <c r="B99" s="38"/>
      <c r="C99" s="39"/>
      <c r="D99" s="197" t="s">
        <v>159</v>
      </c>
      <c r="E99" s="39"/>
      <c r="F99" s="198" t="s">
        <v>3379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159</v>
      </c>
      <c r="AU99" s="16" t="s">
        <v>71</v>
      </c>
    </row>
    <row r="100" s="2" customFormat="1" ht="55.5" customHeight="1">
      <c r="A100" s="37"/>
      <c r="B100" s="38"/>
      <c r="C100" s="184" t="s">
        <v>165</v>
      </c>
      <c r="D100" s="184" t="s">
        <v>124</v>
      </c>
      <c r="E100" s="185" t="s">
        <v>3380</v>
      </c>
      <c r="F100" s="186" t="s">
        <v>3381</v>
      </c>
      <c r="G100" s="187" t="s">
        <v>134</v>
      </c>
      <c r="H100" s="188">
        <v>6</v>
      </c>
      <c r="I100" s="189"/>
      <c r="J100" s="190">
        <f>ROUND(I100*H100,2)</f>
        <v>0</v>
      </c>
      <c r="K100" s="186" t="s">
        <v>128</v>
      </c>
      <c r="L100" s="43"/>
      <c r="M100" s="191" t="s">
        <v>19</v>
      </c>
      <c r="N100" s="192" t="s">
        <v>42</v>
      </c>
      <c r="O100" s="83"/>
      <c r="P100" s="193">
        <f>O100*H100</f>
        <v>0</v>
      </c>
      <c r="Q100" s="193">
        <v>0</v>
      </c>
      <c r="R100" s="193">
        <f>Q100*H100</f>
        <v>0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129</v>
      </c>
      <c r="AT100" s="195" t="s">
        <v>124</v>
      </c>
      <c r="AU100" s="195" t="s">
        <v>71</v>
      </c>
      <c r="AY100" s="16" t="s">
        <v>130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6" t="s">
        <v>14</v>
      </c>
      <c r="BK100" s="196">
        <f>ROUND(I100*H100,2)</f>
        <v>0</v>
      </c>
      <c r="BL100" s="16" t="s">
        <v>129</v>
      </c>
      <c r="BM100" s="195" t="s">
        <v>3382</v>
      </c>
    </row>
    <row r="101" s="2" customFormat="1">
      <c r="A101" s="37"/>
      <c r="B101" s="38"/>
      <c r="C101" s="39"/>
      <c r="D101" s="197" t="s">
        <v>159</v>
      </c>
      <c r="E101" s="39"/>
      <c r="F101" s="198" t="s">
        <v>3379</v>
      </c>
      <c r="G101" s="39"/>
      <c r="H101" s="39"/>
      <c r="I101" s="199"/>
      <c r="J101" s="39"/>
      <c r="K101" s="39"/>
      <c r="L101" s="43"/>
      <c r="M101" s="200"/>
      <c r="N101" s="201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159</v>
      </c>
      <c r="AU101" s="16" t="s">
        <v>71</v>
      </c>
    </row>
    <row r="102" s="2" customFormat="1" ht="55.5" customHeight="1">
      <c r="A102" s="37"/>
      <c r="B102" s="38"/>
      <c r="C102" s="184" t="s">
        <v>169</v>
      </c>
      <c r="D102" s="184" t="s">
        <v>124</v>
      </c>
      <c r="E102" s="185" t="s">
        <v>3383</v>
      </c>
      <c r="F102" s="186" t="s">
        <v>3384</v>
      </c>
      <c r="G102" s="187" t="s">
        <v>1540</v>
      </c>
      <c r="H102" s="188">
        <v>200</v>
      </c>
      <c r="I102" s="189"/>
      <c r="J102" s="190">
        <f>ROUND(I102*H102,2)</f>
        <v>0</v>
      </c>
      <c r="K102" s="186" t="s">
        <v>128</v>
      </c>
      <c r="L102" s="43"/>
      <c r="M102" s="191" t="s">
        <v>19</v>
      </c>
      <c r="N102" s="192" t="s">
        <v>42</v>
      </c>
      <c r="O102" s="83"/>
      <c r="P102" s="193">
        <f>O102*H102</f>
        <v>0</v>
      </c>
      <c r="Q102" s="193">
        <v>0</v>
      </c>
      <c r="R102" s="193">
        <f>Q102*H102</f>
        <v>0</v>
      </c>
      <c r="S102" s="193">
        <v>0</v>
      </c>
      <c r="T102" s="19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5" t="s">
        <v>129</v>
      </c>
      <c r="AT102" s="195" t="s">
        <v>124</v>
      </c>
      <c r="AU102" s="195" t="s">
        <v>71</v>
      </c>
      <c r="AY102" s="16" t="s">
        <v>130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16" t="s">
        <v>14</v>
      </c>
      <c r="BK102" s="196">
        <f>ROUND(I102*H102,2)</f>
        <v>0</v>
      </c>
      <c r="BL102" s="16" t="s">
        <v>129</v>
      </c>
      <c r="BM102" s="195" t="s">
        <v>3385</v>
      </c>
    </row>
    <row r="103" s="2" customFormat="1" ht="55.5" customHeight="1">
      <c r="A103" s="37"/>
      <c r="B103" s="38"/>
      <c r="C103" s="184" t="s">
        <v>174</v>
      </c>
      <c r="D103" s="184" t="s">
        <v>124</v>
      </c>
      <c r="E103" s="185" t="s">
        <v>3386</v>
      </c>
      <c r="F103" s="186" t="s">
        <v>3387</v>
      </c>
      <c r="G103" s="187" t="s">
        <v>1540</v>
      </c>
      <c r="H103" s="188">
        <v>200</v>
      </c>
      <c r="I103" s="189"/>
      <c r="J103" s="190">
        <f>ROUND(I103*H103,2)</f>
        <v>0</v>
      </c>
      <c r="K103" s="186" t="s">
        <v>128</v>
      </c>
      <c r="L103" s="43"/>
      <c r="M103" s="191" t="s">
        <v>19</v>
      </c>
      <c r="N103" s="192" t="s">
        <v>42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129</v>
      </c>
      <c r="AT103" s="195" t="s">
        <v>124</v>
      </c>
      <c r="AU103" s="195" t="s">
        <v>71</v>
      </c>
      <c r="AY103" s="16" t="s">
        <v>130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14</v>
      </c>
      <c r="BK103" s="196">
        <f>ROUND(I103*H103,2)</f>
        <v>0</v>
      </c>
      <c r="BL103" s="16" t="s">
        <v>129</v>
      </c>
      <c r="BM103" s="195" t="s">
        <v>3388</v>
      </c>
    </row>
    <row r="104" s="2" customFormat="1" ht="55.5" customHeight="1">
      <c r="A104" s="37"/>
      <c r="B104" s="38"/>
      <c r="C104" s="184" t="s">
        <v>178</v>
      </c>
      <c r="D104" s="184" t="s">
        <v>124</v>
      </c>
      <c r="E104" s="185" t="s">
        <v>3389</v>
      </c>
      <c r="F104" s="186" t="s">
        <v>3390</v>
      </c>
      <c r="G104" s="187" t="s">
        <v>1540</v>
      </c>
      <c r="H104" s="188">
        <v>200</v>
      </c>
      <c r="I104" s="189"/>
      <c r="J104" s="190">
        <f>ROUND(I104*H104,2)</f>
        <v>0</v>
      </c>
      <c r="K104" s="186" t="s">
        <v>128</v>
      </c>
      <c r="L104" s="43"/>
      <c r="M104" s="191" t="s">
        <v>19</v>
      </c>
      <c r="N104" s="192" t="s">
        <v>42</v>
      </c>
      <c r="O104" s="83"/>
      <c r="P104" s="193">
        <f>O104*H104</f>
        <v>0</v>
      </c>
      <c r="Q104" s="193">
        <v>0</v>
      </c>
      <c r="R104" s="193">
        <f>Q104*H104</f>
        <v>0</v>
      </c>
      <c r="S104" s="193">
        <v>0</v>
      </c>
      <c r="T104" s="19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5" t="s">
        <v>129</v>
      </c>
      <c r="AT104" s="195" t="s">
        <v>124</v>
      </c>
      <c r="AU104" s="195" t="s">
        <v>71</v>
      </c>
      <c r="AY104" s="16" t="s">
        <v>130</v>
      </c>
      <c r="BE104" s="196">
        <f>IF(N104="základní",J104,0)</f>
        <v>0</v>
      </c>
      <c r="BF104" s="196">
        <f>IF(N104="snížená",J104,0)</f>
        <v>0</v>
      </c>
      <c r="BG104" s="196">
        <f>IF(N104="zákl. přenesená",J104,0)</f>
        <v>0</v>
      </c>
      <c r="BH104" s="196">
        <f>IF(N104="sníž. přenesená",J104,0)</f>
        <v>0</v>
      </c>
      <c r="BI104" s="196">
        <f>IF(N104="nulová",J104,0)</f>
        <v>0</v>
      </c>
      <c r="BJ104" s="16" t="s">
        <v>14</v>
      </c>
      <c r="BK104" s="196">
        <f>ROUND(I104*H104,2)</f>
        <v>0</v>
      </c>
      <c r="BL104" s="16" t="s">
        <v>129</v>
      </c>
      <c r="BM104" s="195" t="s">
        <v>3391</v>
      </c>
    </row>
    <row r="105" s="2" customFormat="1" ht="55.5" customHeight="1">
      <c r="A105" s="37"/>
      <c r="B105" s="38"/>
      <c r="C105" s="184" t="s">
        <v>182</v>
      </c>
      <c r="D105" s="184" t="s">
        <v>124</v>
      </c>
      <c r="E105" s="185" t="s">
        <v>3392</v>
      </c>
      <c r="F105" s="186" t="s">
        <v>3393</v>
      </c>
      <c r="G105" s="187" t="s">
        <v>1540</v>
      </c>
      <c r="H105" s="188">
        <v>200</v>
      </c>
      <c r="I105" s="189"/>
      <c r="J105" s="190">
        <f>ROUND(I105*H105,2)</f>
        <v>0</v>
      </c>
      <c r="K105" s="186" t="s">
        <v>128</v>
      </c>
      <c r="L105" s="43"/>
      <c r="M105" s="191" t="s">
        <v>19</v>
      </c>
      <c r="N105" s="192" t="s">
        <v>42</v>
      </c>
      <c r="O105" s="83"/>
      <c r="P105" s="193">
        <f>O105*H105</f>
        <v>0</v>
      </c>
      <c r="Q105" s="193">
        <v>0</v>
      </c>
      <c r="R105" s="193">
        <f>Q105*H105</f>
        <v>0</v>
      </c>
      <c r="S105" s="193">
        <v>0</v>
      </c>
      <c r="T105" s="19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5" t="s">
        <v>129</v>
      </c>
      <c r="AT105" s="195" t="s">
        <v>124</v>
      </c>
      <c r="AU105" s="195" t="s">
        <v>71</v>
      </c>
      <c r="AY105" s="16" t="s">
        <v>130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6" t="s">
        <v>14</v>
      </c>
      <c r="BK105" s="196">
        <f>ROUND(I105*H105,2)</f>
        <v>0</v>
      </c>
      <c r="BL105" s="16" t="s">
        <v>129</v>
      </c>
      <c r="BM105" s="195" t="s">
        <v>3394</v>
      </c>
    </row>
    <row r="106" s="2" customFormat="1">
      <c r="A106" s="37"/>
      <c r="B106" s="38"/>
      <c r="C106" s="39"/>
      <c r="D106" s="197" t="s">
        <v>159</v>
      </c>
      <c r="E106" s="39"/>
      <c r="F106" s="198" t="s">
        <v>3395</v>
      </c>
      <c r="G106" s="39"/>
      <c r="H106" s="39"/>
      <c r="I106" s="199"/>
      <c r="J106" s="39"/>
      <c r="K106" s="39"/>
      <c r="L106" s="43"/>
      <c r="M106" s="200"/>
      <c r="N106" s="201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159</v>
      </c>
      <c r="AU106" s="16" t="s">
        <v>71</v>
      </c>
    </row>
    <row r="107" s="2" customFormat="1" ht="55.5" customHeight="1">
      <c r="A107" s="37"/>
      <c r="B107" s="38"/>
      <c r="C107" s="184" t="s">
        <v>8</v>
      </c>
      <c r="D107" s="184" t="s">
        <v>124</v>
      </c>
      <c r="E107" s="185" t="s">
        <v>3396</v>
      </c>
      <c r="F107" s="186" t="s">
        <v>3397</v>
      </c>
      <c r="G107" s="187" t="s">
        <v>1540</v>
      </c>
      <c r="H107" s="188">
        <v>200</v>
      </c>
      <c r="I107" s="189"/>
      <c r="J107" s="190">
        <f>ROUND(I107*H107,2)</f>
        <v>0</v>
      </c>
      <c r="K107" s="186" t="s">
        <v>128</v>
      </c>
      <c r="L107" s="43"/>
      <c r="M107" s="191" t="s">
        <v>19</v>
      </c>
      <c r="N107" s="192" t="s">
        <v>42</v>
      </c>
      <c r="O107" s="83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129</v>
      </c>
      <c r="AT107" s="195" t="s">
        <v>124</v>
      </c>
      <c r="AU107" s="195" t="s">
        <v>71</v>
      </c>
      <c r="AY107" s="16" t="s">
        <v>130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6" t="s">
        <v>14</v>
      </c>
      <c r="BK107" s="196">
        <f>ROUND(I107*H107,2)</f>
        <v>0</v>
      </c>
      <c r="BL107" s="16" t="s">
        <v>129</v>
      </c>
      <c r="BM107" s="195" t="s">
        <v>3398</v>
      </c>
    </row>
    <row r="108" s="2" customFormat="1" ht="55.5" customHeight="1">
      <c r="A108" s="37"/>
      <c r="B108" s="38"/>
      <c r="C108" s="184" t="s">
        <v>190</v>
      </c>
      <c r="D108" s="184" t="s">
        <v>124</v>
      </c>
      <c r="E108" s="185" t="s">
        <v>3399</v>
      </c>
      <c r="F108" s="186" t="s">
        <v>3400</v>
      </c>
      <c r="G108" s="187" t="s">
        <v>1540</v>
      </c>
      <c r="H108" s="188">
        <v>200</v>
      </c>
      <c r="I108" s="189"/>
      <c r="J108" s="190">
        <f>ROUND(I108*H108,2)</f>
        <v>0</v>
      </c>
      <c r="K108" s="186" t="s">
        <v>128</v>
      </c>
      <c r="L108" s="43"/>
      <c r="M108" s="191" t="s">
        <v>19</v>
      </c>
      <c r="N108" s="192" t="s">
        <v>42</v>
      </c>
      <c r="O108" s="83"/>
      <c r="P108" s="193">
        <f>O108*H108</f>
        <v>0</v>
      </c>
      <c r="Q108" s="193">
        <v>0</v>
      </c>
      <c r="R108" s="193">
        <f>Q108*H108</f>
        <v>0</v>
      </c>
      <c r="S108" s="193">
        <v>0</v>
      </c>
      <c r="T108" s="19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5" t="s">
        <v>129</v>
      </c>
      <c r="AT108" s="195" t="s">
        <v>124</v>
      </c>
      <c r="AU108" s="195" t="s">
        <v>71</v>
      </c>
      <c r="AY108" s="16" t="s">
        <v>130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16" t="s">
        <v>14</v>
      </c>
      <c r="BK108" s="196">
        <f>ROUND(I108*H108,2)</f>
        <v>0</v>
      </c>
      <c r="BL108" s="16" t="s">
        <v>129</v>
      </c>
      <c r="BM108" s="195" t="s">
        <v>3401</v>
      </c>
    </row>
    <row r="109" s="2" customFormat="1" ht="62.7" customHeight="1">
      <c r="A109" s="37"/>
      <c r="B109" s="38"/>
      <c r="C109" s="184" t="s">
        <v>207</v>
      </c>
      <c r="D109" s="184" t="s">
        <v>124</v>
      </c>
      <c r="E109" s="185" t="s">
        <v>3402</v>
      </c>
      <c r="F109" s="186" t="s">
        <v>3403</v>
      </c>
      <c r="G109" s="187" t="s">
        <v>1540</v>
      </c>
      <c r="H109" s="188">
        <v>150</v>
      </c>
      <c r="I109" s="189"/>
      <c r="J109" s="190">
        <f>ROUND(I109*H109,2)</f>
        <v>0</v>
      </c>
      <c r="K109" s="186" t="s">
        <v>128</v>
      </c>
      <c r="L109" s="43"/>
      <c r="M109" s="191" t="s">
        <v>19</v>
      </c>
      <c r="N109" s="192" t="s">
        <v>42</v>
      </c>
      <c r="O109" s="83"/>
      <c r="P109" s="193">
        <f>O109*H109</f>
        <v>0</v>
      </c>
      <c r="Q109" s="193">
        <v>0</v>
      </c>
      <c r="R109" s="193">
        <f>Q109*H109</f>
        <v>0</v>
      </c>
      <c r="S109" s="193">
        <v>0</v>
      </c>
      <c r="T109" s="194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5" t="s">
        <v>129</v>
      </c>
      <c r="AT109" s="195" t="s">
        <v>124</v>
      </c>
      <c r="AU109" s="195" t="s">
        <v>71</v>
      </c>
      <c r="AY109" s="16" t="s">
        <v>130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16" t="s">
        <v>14</v>
      </c>
      <c r="BK109" s="196">
        <f>ROUND(I109*H109,2)</f>
        <v>0</v>
      </c>
      <c r="BL109" s="16" t="s">
        <v>129</v>
      </c>
      <c r="BM109" s="195" t="s">
        <v>3404</v>
      </c>
    </row>
    <row r="110" s="2" customFormat="1" ht="62.7" customHeight="1">
      <c r="A110" s="37"/>
      <c r="B110" s="38"/>
      <c r="C110" s="184" t="s">
        <v>211</v>
      </c>
      <c r="D110" s="184" t="s">
        <v>124</v>
      </c>
      <c r="E110" s="185" t="s">
        <v>3405</v>
      </c>
      <c r="F110" s="186" t="s">
        <v>3406</v>
      </c>
      <c r="G110" s="187" t="s">
        <v>1540</v>
      </c>
      <c r="H110" s="188">
        <v>150</v>
      </c>
      <c r="I110" s="189"/>
      <c r="J110" s="190">
        <f>ROUND(I110*H110,2)</f>
        <v>0</v>
      </c>
      <c r="K110" s="186" t="s">
        <v>128</v>
      </c>
      <c r="L110" s="43"/>
      <c r="M110" s="191" t="s">
        <v>19</v>
      </c>
      <c r="N110" s="192" t="s">
        <v>42</v>
      </c>
      <c r="O110" s="83"/>
      <c r="P110" s="193">
        <f>O110*H110</f>
        <v>0</v>
      </c>
      <c r="Q110" s="193">
        <v>0</v>
      </c>
      <c r="R110" s="193">
        <f>Q110*H110</f>
        <v>0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129</v>
      </c>
      <c r="AT110" s="195" t="s">
        <v>124</v>
      </c>
      <c r="AU110" s="195" t="s">
        <v>71</v>
      </c>
      <c r="AY110" s="16" t="s">
        <v>130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6" t="s">
        <v>14</v>
      </c>
      <c r="BK110" s="196">
        <f>ROUND(I110*H110,2)</f>
        <v>0</v>
      </c>
      <c r="BL110" s="16" t="s">
        <v>129</v>
      </c>
      <c r="BM110" s="195" t="s">
        <v>3407</v>
      </c>
    </row>
    <row r="111" s="2" customFormat="1" ht="62.7" customHeight="1">
      <c r="A111" s="37"/>
      <c r="B111" s="38"/>
      <c r="C111" s="184" t="s">
        <v>215</v>
      </c>
      <c r="D111" s="184" t="s">
        <v>124</v>
      </c>
      <c r="E111" s="185" t="s">
        <v>3408</v>
      </c>
      <c r="F111" s="186" t="s">
        <v>3409</v>
      </c>
      <c r="G111" s="187" t="s">
        <v>1540</v>
      </c>
      <c r="H111" s="188">
        <v>150</v>
      </c>
      <c r="I111" s="189"/>
      <c r="J111" s="190">
        <f>ROUND(I111*H111,2)</f>
        <v>0</v>
      </c>
      <c r="K111" s="186" t="s">
        <v>128</v>
      </c>
      <c r="L111" s="43"/>
      <c r="M111" s="191" t="s">
        <v>19</v>
      </c>
      <c r="N111" s="192" t="s">
        <v>42</v>
      </c>
      <c r="O111" s="83"/>
      <c r="P111" s="193">
        <f>O111*H111</f>
        <v>0</v>
      </c>
      <c r="Q111" s="193">
        <v>0</v>
      </c>
      <c r="R111" s="193">
        <f>Q111*H111</f>
        <v>0</v>
      </c>
      <c r="S111" s="193">
        <v>0</v>
      </c>
      <c r="T111" s="19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5" t="s">
        <v>129</v>
      </c>
      <c r="AT111" s="195" t="s">
        <v>124</v>
      </c>
      <c r="AU111" s="195" t="s">
        <v>71</v>
      </c>
      <c r="AY111" s="16" t="s">
        <v>130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16" t="s">
        <v>14</v>
      </c>
      <c r="BK111" s="196">
        <f>ROUND(I111*H111,2)</f>
        <v>0</v>
      </c>
      <c r="BL111" s="16" t="s">
        <v>129</v>
      </c>
      <c r="BM111" s="195" t="s">
        <v>3410</v>
      </c>
    </row>
    <row r="112" s="2" customFormat="1" ht="62.7" customHeight="1">
      <c r="A112" s="37"/>
      <c r="B112" s="38"/>
      <c r="C112" s="184" t="s">
        <v>219</v>
      </c>
      <c r="D112" s="184" t="s">
        <v>124</v>
      </c>
      <c r="E112" s="185" t="s">
        <v>3411</v>
      </c>
      <c r="F112" s="186" t="s">
        <v>3412</v>
      </c>
      <c r="G112" s="187" t="s">
        <v>1540</v>
      </c>
      <c r="H112" s="188">
        <v>150</v>
      </c>
      <c r="I112" s="189"/>
      <c r="J112" s="190">
        <f>ROUND(I112*H112,2)</f>
        <v>0</v>
      </c>
      <c r="K112" s="186" t="s">
        <v>128</v>
      </c>
      <c r="L112" s="43"/>
      <c r="M112" s="191" t="s">
        <v>19</v>
      </c>
      <c r="N112" s="192" t="s">
        <v>42</v>
      </c>
      <c r="O112" s="83"/>
      <c r="P112" s="193">
        <f>O112*H112</f>
        <v>0</v>
      </c>
      <c r="Q112" s="193">
        <v>0</v>
      </c>
      <c r="R112" s="193">
        <f>Q112*H112</f>
        <v>0</v>
      </c>
      <c r="S112" s="193">
        <v>0</v>
      </c>
      <c r="T112" s="19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5" t="s">
        <v>129</v>
      </c>
      <c r="AT112" s="195" t="s">
        <v>124</v>
      </c>
      <c r="AU112" s="195" t="s">
        <v>71</v>
      </c>
      <c r="AY112" s="16" t="s">
        <v>130</v>
      </c>
      <c r="BE112" s="196">
        <f>IF(N112="základní",J112,0)</f>
        <v>0</v>
      </c>
      <c r="BF112" s="196">
        <f>IF(N112="snížená",J112,0)</f>
        <v>0</v>
      </c>
      <c r="BG112" s="196">
        <f>IF(N112="zákl. přenesená",J112,0)</f>
        <v>0</v>
      </c>
      <c r="BH112" s="196">
        <f>IF(N112="sníž. přenesená",J112,0)</f>
        <v>0</v>
      </c>
      <c r="BI112" s="196">
        <f>IF(N112="nulová",J112,0)</f>
        <v>0</v>
      </c>
      <c r="BJ112" s="16" t="s">
        <v>14</v>
      </c>
      <c r="BK112" s="196">
        <f>ROUND(I112*H112,2)</f>
        <v>0</v>
      </c>
      <c r="BL112" s="16" t="s">
        <v>129</v>
      </c>
      <c r="BM112" s="195" t="s">
        <v>3413</v>
      </c>
    </row>
    <row r="113" s="2" customFormat="1" ht="62.7" customHeight="1">
      <c r="A113" s="37"/>
      <c r="B113" s="38"/>
      <c r="C113" s="184" t="s">
        <v>7</v>
      </c>
      <c r="D113" s="184" t="s">
        <v>124</v>
      </c>
      <c r="E113" s="185" t="s">
        <v>3414</v>
      </c>
      <c r="F113" s="186" t="s">
        <v>3415</v>
      </c>
      <c r="G113" s="187" t="s">
        <v>1540</v>
      </c>
      <c r="H113" s="188">
        <v>150</v>
      </c>
      <c r="I113" s="189"/>
      <c r="J113" s="190">
        <f>ROUND(I113*H113,2)</f>
        <v>0</v>
      </c>
      <c r="K113" s="186" t="s">
        <v>128</v>
      </c>
      <c r="L113" s="43"/>
      <c r="M113" s="191" t="s">
        <v>19</v>
      </c>
      <c r="N113" s="192" t="s">
        <v>42</v>
      </c>
      <c r="O113" s="83"/>
      <c r="P113" s="193">
        <f>O113*H113</f>
        <v>0</v>
      </c>
      <c r="Q113" s="193">
        <v>0</v>
      </c>
      <c r="R113" s="193">
        <f>Q113*H113</f>
        <v>0</v>
      </c>
      <c r="S113" s="193">
        <v>0</v>
      </c>
      <c r="T113" s="19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5" t="s">
        <v>129</v>
      </c>
      <c r="AT113" s="195" t="s">
        <v>124</v>
      </c>
      <c r="AU113" s="195" t="s">
        <v>71</v>
      </c>
      <c r="AY113" s="16" t="s">
        <v>130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6" t="s">
        <v>14</v>
      </c>
      <c r="BK113" s="196">
        <f>ROUND(I113*H113,2)</f>
        <v>0</v>
      </c>
      <c r="BL113" s="16" t="s">
        <v>129</v>
      </c>
      <c r="BM113" s="195" t="s">
        <v>3416</v>
      </c>
    </row>
    <row r="114" s="2" customFormat="1" ht="62.7" customHeight="1">
      <c r="A114" s="37"/>
      <c r="B114" s="38"/>
      <c r="C114" s="184" t="s">
        <v>226</v>
      </c>
      <c r="D114" s="184" t="s">
        <v>124</v>
      </c>
      <c r="E114" s="185" t="s">
        <v>3417</v>
      </c>
      <c r="F114" s="186" t="s">
        <v>3418</v>
      </c>
      <c r="G114" s="187" t="s">
        <v>1540</v>
      </c>
      <c r="H114" s="188">
        <v>100</v>
      </c>
      <c r="I114" s="189"/>
      <c r="J114" s="190">
        <f>ROUND(I114*H114,2)</f>
        <v>0</v>
      </c>
      <c r="K114" s="186" t="s">
        <v>128</v>
      </c>
      <c r="L114" s="43"/>
      <c r="M114" s="191" t="s">
        <v>19</v>
      </c>
      <c r="N114" s="192" t="s">
        <v>42</v>
      </c>
      <c r="O114" s="83"/>
      <c r="P114" s="193">
        <f>O114*H114</f>
        <v>0</v>
      </c>
      <c r="Q114" s="193">
        <v>0</v>
      </c>
      <c r="R114" s="193">
        <f>Q114*H114</f>
        <v>0</v>
      </c>
      <c r="S114" s="193">
        <v>0</v>
      </c>
      <c r="T114" s="19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5" t="s">
        <v>129</v>
      </c>
      <c r="AT114" s="195" t="s">
        <v>124</v>
      </c>
      <c r="AU114" s="195" t="s">
        <v>71</v>
      </c>
      <c r="AY114" s="16" t="s">
        <v>130</v>
      </c>
      <c r="BE114" s="196">
        <f>IF(N114="základní",J114,0)</f>
        <v>0</v>
      </c>
      <c r="BF114" s="196">
        <f>IF(N114="snížená",J114,0)</f>
        <v>0</v>
      </c>
      <c r="BG114" s="196">
        <f>IF(N114="zákl. přenesená",J114,0)</f>
        <v>0</v>
      </c>
      <c r="BH114" s="196">
        <f>IF(N114="sníž. přenesená",J114,0)</f>
        <v>0</v>
      </c>
      <c r="BI114" s="196">
        <f>IF(N114="nulová",J114,0)</f>
        <v>0</v>
      </c>
      <c r="BJ114" s="16" t="s">
        <v>14</v>
      </c>
      <c r="BK114" s="196">
        <f>ROUND(I114*H114,2)</f>
        <v>0</v>
      </c>
      <c r="BL114" s="16" t="s">
        <v>129</v>
      </c>
      <c r="BM114" s="195" t="s">
        <v>3419</v>
      </c>
    </row>
    <row r="115" s="2" customFormat="1" ht="62.7" customHeight="1">
      <c r="A115" s="37"/>
      <c r="B115" s="38"/>
      <c r="C115" s="184" t="s">
        <v>230</v>
      </c>
      <c r="D115" s="184" t="s">
        <v>124</v>
      </c>
      <c r="E115" s="185" t="s">
        <v>3420</v>
      </c>
      <c r="F115" s="186" t="s">
        <v>3421</v>
      </c>
      <c r="G115" s="187" t="s">
        <v>1540</v>
      </c>
      <c r="H115" s="188">
        <v>100</v>
      </c>
      <c r="I115" s="189"/>
      <c r="J115" s="190">
        <f>ROUND(I115*H115,2)</f>
        <v>0</v>
      </c>
      <c r="K115" s="186" t="s">
        <v>128</v>
      </c>
      <c r="L115" s="43"/>
      <c r="M115" s="191" t="s">
        <v>19</v>
      </c>
      <c r="N115" s="192" t="s">
        <v>42</v>
      </c>
      <c r="O115" s="83"/>
      <c r="P115" s="193">
        <f>O115*H115</f>
        <v>0</v>
      </c>
      <c r="Q115" s="193">
        <v>0</v>
      </c>
      <c r="R115" s="193">
        <f>Q115*H115</f>
        <v>0</v>
      </c>
      <c r="S115" s="193">
        <v>0</v>
      </c>
      <c r="T115" s="19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5" t="s">
        <v>129</v>
      </c>
      <c r="AT115" s="195" t="s">
        <v>124</v>
      </c>
      <c r="AU115" s="195" t="s">
        <v>71</v>
      </c>
      <c r="AY115" s="16" t="s">
        <v>130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16" t="s">
        <v>14</v>
      </c>
      <c r="BK115" s="196">
        <f>ROUND(I115*H115,2)</f>
        <v>0</v>
      </c>
      <c r="BL115" s="16" t="s">
        <v>129</v>
      </c>
      <c r="BM115" s="195" t="s">
        <v>3422</v>
      </c>
    </row>
    <row r="116" s="2" customFormat="1" ht="62.7" customHeight="1">
      <c r="A116" s="37"/>
      <c r="B116" s="38"/>
      <c r="C116" s="184" t="s">
        <v>235</v>
      </c>
      <c r="D116" s="184" t="s">
        <v>124</v>
      </c>
      <c r="E116" s="185" t="s">
        <v>3423</v>
      </c>
      <c r="F116" s="186" t="s">
        <v>3424</v>
      </c>
      <c r="G116" s="187" t="s">
        <v>1540</v>
      </c>
      <c r="H116" s="188">
        <v>100</v>
      </c>
      <c r="I116" s="189"/>
      <c r="J116" s="190">
        <f>ROUND(I116*H116,2)</f>
        <v>0</v>
      </c>
      <c r="K116" s="186" t="s">
        <v>128</v>
      </c>
      <c r="L116" s="43"/>
      <c r="M116" s="191" t="s">
        <v>19</v>
      </c>
      <c r="N116" s="192" t="s">
        <v>42</v>
      </c>
      <c r="O116" s="83"/>
      <c r="P116" s="193">
        <f>O116*H116</f>
        <v>0</v>
      </c>
      <c r="Q116" s="193">
        <v>0</v>
      </c>
      <c r="R116" s="193">
        <f>Q116*H116</f>
        <v>0</v>
      </c>
      <c r="S116" s="193">
        <v>0</v>
      </c>
      <c r="T116" s="19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5" t="s">
        <v>129</v>
      </c>
      <c r="AT116" s="195" t="s">
        <v>124</v>
      </c>
      <c r="AU116" s="195" t="s">
        <v>71</v>
      </c>
      <c r="AY116" s="16" t="s">
        <v>130</v>
      </c>
      <c r="BE116" s="196">
        <f>IF(N116="základní",J116,0)</f>
        <v>0</v>
      </c>
      <c r="BF116" s="196">
        <f>IF(N116="snížená",J116,0)</f>
        <v>0</v>
      </c>
      <c r="BG116" s="196">
        <f>IF(N116="zákl. přenesená",J116,0)</f>
        <v>0</v>
      </c>
      <c r="BH116" s="196">
        <f>IF(N116="sníž. přenesená",J116,0)</f>
        <v>0</v>
      </c>
      <c r="BI116" s="196">
        <f>IF(N116="nulová",J116,0)</f>
        <v>0</v>
      </c>
      <c r="BJ116" s="16" t="s">
        <v>14</v>
      </c>
      <c r="BK116" s="196">
        <f>ROUND(I116*H116,2)</f>
        <v>0</v>
      </c>
      <c r="BL116" s="16" t="s">
        <v>129</v>
      </c>
      <c r="BM116" s="195" t="s">
        <v>3425</v>
      </c>
    </row>
    <row r="117" s="2" customFormat="1" ht="62.7" customHeight="1">
      <c r="A117" s="37"/>
      <c r="B117" s="38"/>
      <c r="C117" s="184" t="s">
        <v>239</v>
      </c>
      <c r="D117" s="184" t="s">
        <v>124</v>
      </c>
      <c r="E117" s="185" t="s">
        <v>3426</v>
      </c>
      <c r="F117" s="186" t="s">
        <v>3427</v>
      </c>
      <c r="G117" s="187" t="s">
        <v>1540</v>
      </c>
      <c r="H117" s="188">
        <v>100</v>
      </c>
      <c r="I117" s="189"/>
      <c r="J117" s="190">
        <f>ROUND(I117*H117,2)</f>
        <v>0</v>
      </c>
      <c r="K117" s="186" t="s">
        <v>128</v>
      </c>
      <c r="L117" s="43"/>
      <c r="M117" s="191" t="s">
        <v>19</v>
      </c>
      <c r="N117" s="192" t="s">
        <v>42</v>
      </c>
      <c r="O117" s="83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5" t="s">
        <v>129</v>
      </c>
      <c r="AT117" s="195" t="s">
        <v>124</v>
      </c>
      <c r="AU117" s="195" t="s">
        <v>71</v>
      </c>
      <c r="AY117" s="16" t="s">
        <v>130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6" t="s">
        <v>14</v>
      </c>
      <c r="BK117" s="196">
        <f>ROUND(I117*H117,2)</f>
        <v>0</v>
      </c>
      <c r="BL117" s="16" t="s">
        <v>129</v>
      </c>
      <c r="BM117" s="195" t="s">
        <v>3428</v>
      </c>
    </row>
    <row r="118" s="2" customFormat="1" ht="62.7" customHeight="1">
      <c r="A118" s="37"/>
      <c r="B118" s="38"/>
      <c r="C118" s="184" t="s">
        <v>244</v>
      </c>
      <c r="D118" s="184" t="s">
        <v>124</v>
      </c>
      <c r="E118" s="185" t="s">
        <v>3429</v>
      </c>
      <c r="F118" s="186" t="s">
        <v>3430</v>
      </c>
      <c r="G118" s="187" t="s">
        <v>1540</v>
      </c>
      <c r="H118" s="188">
        <v>4000</v>
      </c>
      <c r="I118" s="189"/>
      <c r="J118" s="190">
        <f>ROUND(I118*H118,2)</f>
        <v>0</v>
      </c>
      <c r="K118" s="186" t="s">
        <v>128</v>
      </c>
      <c r="L118" s="43"/>
      <c r="M118" s="191" t="s">
        <v>19</v>
      </c>
      <c r="N118" s="192" t="s">
        <v>42</v>
      </c>
      <c r="O118" s="83"/>
      <c r="P118" s="193">
        <f>O118*H118</f>
        <v>0</v>
      </c>
      <c r="Q118" s="193">
        <v>0</v>
      </c>
      <c r="R118" s="193">
        <f>Q118*H118</f>
        <v>0</v>
      </c>
      <c r="S118" s="193">
        <v>0</v>
      </c>
      <c r="T118" s="19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5" t="s">
        <v>129</v>
      </c>
      <c r="AT118" s="195" t="s">
        <v>124</v>
      </c>
      <c r="AU118" s="195" t="s">
        <v>71</v>
      </c>
      <c r="AY118" s="16" t="s">
        <v>130</v>
      </c>
      <c r="BE118" s="196">
        <f>IF(N118="základní",J118,0)</f>
        <v>0</v>
      </c>
      <c r="BF118" s="196">
        <f>IF(N118="snížená",J118,0)</f>
        <v>0</v>
      </c>
      <c r="BG118" s="196">
        <f>IF(N118="zákl. přenesená",J118,0)</f>
        <v>0</v>
      </c>
      <c r="BH118" s="196">
        <f>IF(N118="sníž. přenesená",J118,0)</f>
        <v>0</v>
      </c>
      <c r="BI118" s="196">
        <f>IF(N118="nulová",J118,0)</f>
        <v>0</v>
      </c>
      <c r="BJ118" s="16" t="s">
        <v>14</v>
      </c>
      <c r="BK118" s="196">
        <f>ROUND(I118*H118,2)</f>
        <v>0</v>
      </c>
      <c r="BL118" s="16" t="s">
        <v>129</v>
      </c>
      <c r="BM118" s="195" t="s">
        <v>3431</v>
      </c>
    </row>
    <row r="119" s="2" customFormat="1" ht="78" customHeight="1">
      <c r="A119" s="37"/>
      <c r="B119" s="38"/>
      <c r="C119" s="184" t="s">
        <v>249</v>
      </c>
      <c r="D119" s="184" t="s">
        <v>124</v>
      </c>
      <c r="E119" s="185" t="s">
        <v>3432</v>
      </c>
      <c r="F119" s="186" t="s">
        <v>3433</v>
      </c>
      <c r="G119" s="187" t="s">
        <v>1540</v>
      </c>
      <c r="H119" s="188">
        <v>100</v>
      </c>
      <c r="I119" s="189"/>
      <c r="J119" s="190">
        <f>ROUND(I119*H119,2)</f>
        <v>0</v>
      </c>
      <c r="K119" s="186" t="s">
        <v>128</v>
      </c>
      <c r="L119" s="43"/>
      <c r="M119" s="191" t="s">
        <v>19</v>
      </c>
      <c r="N119" s="192" t="s">
        <v>42</v>
      </c>
      <c r="O119" s="83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5" t="s">
        <v>2228</v>
      </c>
      <c r="AT119" s="195" t="s">
        <v>124</v>
      </c>
      <c r="AU119" s="195" t="s">
        <v>71</v>
      </c>
      <c r="AY119" s="16" t="s">
        <v>130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6" t="s">
        <v>14</v>
      </c>
      <c r="BK119" s="196">
        <f>ROUND(I119*H119,2)</f>
        <v>0</v>
      </c>
      <c r="BL119" s="16" t="s">
        <v>2228</v>
      </c>
      <c r="BM119" s="195" t="s">
        <v>3434</v>
      </c>
    </row>
    <row r="120" s="2" customFormat="1" ht="78" customHeight="1">
      <c r="A120" s="37"/>
      <c r="B120" s="38"/>
      <c r="C120" s="184" t="s">
        <v>254</v>
      </c>
      <c r="D120" s="184" t="s">
        <v>124</v>
      </c>
      <c r="E120" s="185" t="s">
        <v>3435</v>
      </c>
      <c r="F120" s="186" t="s">
        <v>3436</v>
      </c>
      <c r="G120" s="187" t="s">
        <v>1540</v>
      </c>
      <c r="H120" s="188">
        <v>100</v>
      </c>
      <c r="I120" s="189"/>
      <c r="J120" s="190">
        <f>ROUND(I120*H120,2)</f>
        <v>0</v>
      </c>
      <c r="K120" s="186" t="s">
        <v>128</v>
      </c>
      <c r="L120" s="43"/>
      <c r="M120" s="191" t="s">
        <v>19</v>
      </c>
      <c r="N120" s="192" t="s">
        <v>42</v>
      </c>
      <c r="O120" s="83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5" t="s">
        <v>2228</v>
      </c>
      <c r="AT120" s="195" t="s">
        <v>124</v>
      </c>
      <c r="AU120" s="195" t="s">
        <v>71</v>
      </c>
      <c r="AY120" s="16" t="s">
        <v>130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6" t="s">
        <v>14</v>
      </c>
      <c r="BK120" s="196">
        <f>ROUND(I120*H120,2)</f>
        <v>0</v>
      </c>
      <c r="BL120" s="16" t="s">
        <v>2228</v>
      </c>
      <c r="BM120" s="195" t="s">
        <v>3437</v>
      </c>
    </row>
    <row r="121" s="2" customFormat="1" ht="78" customHeight="1">
      <c r="A121" s="37"/>
      <c r="B121" s="38"/>
      <c r="C121" s="184" t="s">
        <v>259</v>
      </c>
      <c r="D121" s="184" t="s">
        <v>124</v>
      </c>
      <c r="E121" s="185" t="s">
        <v>3438</v>
      </c>
      <c r="F121" s="186" t="s">
        <v>3439</v>
      </c>
      <c r="G121" s="187" t="s">
        <v>1540</v>
      </c>
      <c r="H121" s="188">
        <v>100</v>
      </c>
      <c r="I121" s="189"/>
      <c r="J121" s="190">
        <f>ROUND(I121*H121,2)</f>
        <v>0</v>
      </c>
      <c r="K121" s="186" t="s">
        <v>128</v>
      </c>
      <c r="L121" s="43"/>
      <c r="M121" s="191" t="s">
        <v>19</v>
      </c>
      <c r="N121" s="192" t="s">
        <v>42</v>
      </c>
      <c r="O121" s="83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5" t="s">
        <v>2228</v>
      </c>
      <c r="AT121" s="195" t="s">
        <v>124</v>
      </c>
      <c r="AU121" s="195" t="s">
        <v>71</v>
      </c>
      <c r="AY121" s="16" t="s">
        <v>130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6" t="s">
        <v>14</v>
      </c>
      <c r="BK121" s="196">
        <f>ROUND(I121*H121,2)</f>
        <v>0</v>
      </c>
      <c r="BL121" s="16" t="s">
        <v>2228</v>
      </c>
      <c r="BM121" s="195" t="s">
        <v>3440</v>
      </c>
    </row>
    <row r="122" s="2" customFormat="1" ht="78" customHeight="1">
      <c r="A122" s="37"/>
      <c r="B122" s="38"/>
      <c r="C122" s="184" t="s">
        <v>264</v>
      </c>
      <c r="D122" s="184" t="s">
        <v>124</v>
      </c>
      <c r="E122" s="185" t="s">
        <v>3441</v>
      </c>
      <c r="F122" s="186" t="s">
        <v>3442</v>
      </c>
      <c r="G122" s="187" t="s">
        <v>1540</v>
      </c>
      <c r="H122" s="188">
        <v>100</v>
      </c>
      <c r="I122" s="189"/>
      <c r="J122" s="190">
        <f>ROUND(I122*H122,2)</f>
        <v>0</v>
      </c>
      <c r="K122" s="186" t="s">
        <v>128</v>
      </c>
      <c r="L122" s="43"/>
      <c r="M122" s="191" t="s">
        <v>19</v>
      </c>
      <c r="N122" s="192" t="s">
        <v>42</v>
      </c>
      <c r="O122" s="83"/>
      <c r="P122" s="193">
        <f>O122*H122</f>
        <v>0</v>
      </c>
      <c r="Q122" s="193">
        <v>0</v>
      </c>
      <c r="R122" s="193">
        <f>Q122*H122</f>
        <v>0</v>
      </c>
      <c r="S122" s="193">
        <v>0</v>
      </c>
      <c r="T122" s="19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5" t="s">
        <v>2228</v>
      </c>
      <c r="AT122" s="195" t="s">
        <v>124</v>
      </c>
      <c r="AU122" s="195" t="s">
        <v>71</v>
      </c>
      <c r="AY122" s="16" t="s">
        <v>130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6" t="s">
        <v>14</v>
      </c>
      <c r="BK122" s="196">
        <f>ROUND(I122*H122,2)</f>
        <v>0</v>
      </c>
      <c r="BL122" s="16" t="s">
        <v>2228</v>
      </c>
      <c r="BM122" s="195" t="s">
        <v>3443</v>
      </c>
    </row>
    <row r="123" s="2" customFormat="1" ht="78" customHeight="1">
      <c r="A123" s="37"/>
      <c r="B123" s="38"/>
      <c r="C123" s="184" t="s">
        <v>269</v>
      </c>
      <c r="D123" s="184" t="s">
        <v>124</v>
      </c>
      <c r="E123" s="185" t="s">
        <v>3444</v>
      </c>
      <c r="F123" s="186" t="s">
        <v>3445</v>
      </c>
      <c r="G123" s="187" t="s">
        <v>1540</v>
      </c>
      <c r="H123" s="188">
        <v>100</v>
      </c>
      <c r="I123" s="189"/>
      <c r="J123" s="190">
        <f>ROUND(I123*H123,2)</f>
        <v>0</v>
      </c>
      <c r="K123" s="186" t="s">
        <v>128</v>
      </c>
      <c r="L123" s="43"/>
      <c r="M123" s="191" t="s">
        <v>19</v>
      </c>
      <c r="N123" s="192" t="s">
        <v>42</v>
      </c>
      <c r="O123" s="83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5" t="s">
        <v>2228</v>
      </c>
      <c r="AT123" s="195" t="s">
        <v>124</v>
      </c>
      <c r="AU123" s="195" t="s">
        <v>71</v>
      </c>
      <c r="AY123" s="16" t="s">
        <v>130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6" t="s">
        <v>14</v>
      </c>
      <c r="BK123" s="196">
        <f>ROUND(I123*H123,2)</f>
        <v>0</v>
      </c>
      <c r="BL123" s="16" t="s">
        <v>2228</v>
      </c>
      <c r="BM123" s="195" t="s">
        <v>3446</v>
      </c>
    </row>
    <row r="124" s="2" customFormat="1" ht="78" customHeight="1">
      <c r="A124" s="37"/>
      <c r="B124" s="38"/>
      <c r="C124" s="184" t="s">
        <v>273</v>
      </c>
      <c r="D124" s="184" t="s">
        <v>124</v>
      </c>
      <c r="E124" s="185" t="s">
        <v>3447</v>
      </c>
      <c r="F124" s="186" t="s">
        <v>3448</v>
      </c>
      <c r="G124" s="187" t="s">
        <v>1540</v>
      </c>
      <c r="H124" s="188">
        <v>100</v>
      </c>
      <c r="I124" s="189"/>
      <c r="J124" s="190">
        <f>ROUND(I124*H124,2)</f>
        <v>0</v>
      </c>
      <c r="K124" s="186" t="s">
        <v>128</v>
      </c>
      <c r="L124" s="43"/>
      <c r="M124" s="191" t="s">
        <v>19</v>
      </c>
      <c r="N124" s="192" t="s">
        <v>42</v>
      </c>
      <c r="O124" s="83"/>
      <c r="P124" s="193">
        <f>O124*H124</f>
        <v>0</v>
      </c>
      <c r="Q124" s="193">
        <v>0</v>
      </c>
      <c r="R124" s="193">
        <f>Q124*H124</f>
        <v>0</v>
      </c>
      <c r="S124" s="193">
        <v>0</v>
      </c>
      <c r="T124" s="19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5" t="s">
        <v>2228</v>
      </c>
      <c r="AT124" s="195" t="s">
        <v>124</v>
      </c>
      <c r="AU124" s="195" t="s">
        <v>71</v>
      </c>
      <c r="AY124" s="16" t="s">
        <v>130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6" t="s">
        <v>14</v>
      </c>
      <c r="BK124" s="196">
        <f>ROUND(I124*H124,2)</f>
        <v>0</v>
      </c>
      <c r="BL124" s="16" t="s">
        <v>2228</v>
      </c>
      <c r="BM124" s="195" t="s">
        <v>3449</v>
      </c>
    </row>
    <row r="125" s="2" customFormat="1" ht="78" customHeight="1">
      <c r="A125" s="37"/>
      <c r="B125" s="38"/>
      <c r="C125" s="184" t="s">
        <v>277</v>
      </c>
      <c r="D125" s="184" t="s">
        <v>124</v>
      </c>
      <c r="E125" s="185" t="s">
        <v>3450</v>
      </c>
      <c r="F125" s="186" t="s">
        <v>3451</v>
      </c>
      <c r="G125" s="187" t="s">
        <v>1540</v>
      </c>
      <c r="H125" s="188">
        <v>100</v>
      </c>
      <c r="I125" s="189"/>
      <c r="J125" s="190">
        <f>ROUND(I125*H125,2)</f>
        <v>0</v>
      </c>
      <c r="K125" s="186" t="s">
        <v>128</v>
      </c>
      <c r="L125" s="43"/>
      <c r="M125" s="191" t="s">
        <v>19</v>
      </c>
      <c r="N125" s="192" t="s">
        <v>42</v>
      </c>
      <c r="O125" s="83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5" t="s">
        <v>2228</v>
      </c>
      <c r="AT125" s="195" t="s">
        <v>124</v>
      </c>
      <c r="AU125" s="195" t="s">
        <v>71</v>
      </c>
      <c r="AY125" s="16" t="s">
        <v>130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6" t="s">
        <v>14</v>
      </c>
      <c r="BK125" s="196">
        <f>ROUND(I125*H125,2)</f>
        <v>0</v>
      </c>
      <c r="BL125" s="16" t="s">
        <v>2228</v>
      </c>
      <c r="BM125" s="195" t="s">
        <v>3452</v>
      </c>
    </row>
    <row r="126" s="2" customFormat="1" ht="78" customHeight="1">
      <c r="A126" s="37"/>
      <c r="B126" s="38"/>
      <c r="C126" s="184" t="s">
        <v>281</v>
      </c>
      <c r="D126" s="184" t="s">
        <v>124</v>
      </c>
      <c r="E126" s="185" t="s">
        <v>3453</v>
      </c>
      <c r="F126" s="186" t="s">
        <v>3454</v>
      </c>
      <c r="G126" s="187" t="s">
        <v>1540</v>
      </c>
      <c r="H126" s="188">
        <v>100</v>
      </c>
      <c r="I126" s="189"/>
      <c r="J126" s="190">
        <f>ROUND(I126*H126,2)</f>
        <v>0</v>
      </c>
      <c r="K126" s="186" t="s">
        <v>128</v>
      </c>
      <c r="L126" s="43"/>
      <c r="M126" s="191" t="s">
        <v>19</v>
      </c>
      <c r="N126" s="192" t="s">
        <v>42</v>
      </c>
      <c r="O126" s="83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5" t="s">
        <v>2228</v>
      </c>
      <c r="AT126" s="195" t="s">
        <v>124</v>
      </c>
      <c r="AU126" s="195" t="s">
        <v>71</v>
      </c>
      <c r="AY126" s="16" t="s">
        <v>130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6" t="s">
        <v>14</v>
      </c>
      <c r="BK126" s="196">
        <f>ROUND(I126*H126,2)</f>
        <v>0</v>
      </c>
      <c r="BL126" s="16" t="s">
        <v>2228</v>
      </c>
      <c r="BM126" s="195" t="s">
        <v>3455</v>
      </c>
    </row>
    <row r="127" s="2" customFormat="1" ht="78" customHeight="1">
      <c r="A127" s="37"/>
      <c r="B127" s="38"/>
      <c r="C127" s="184" t="s">
        <v>285</v>
      </c>
      <c r="D127" s="184" t="s">
        <v>124</v>
      </c>
      <c r="E127" s="185" t="s">
        <v>3456</v>
      </c>
      <c r="F127" s="186" t="s">
        <v>3457</v>
      </c>
      <c r="G127" s="187" t="s">
        <v>1540</v>
      </c>
      <c r="H127" s="188">
        <v>100</v>
      </c>
      <c r="I127" s="189"/>
      <c r="J127" s="190">
        <f>ROUND(I127*H127,2)</f>
        <v>0</v>
      </c>
      <c r="K127" s="186" t="s">
        <v>128</v>
      </c>
      <c r="L127" s="43"/>
      <c r="M127" s="191" t="s">
        <v>19</v>
      </c>
      <c r="N127" s="192" t="s">
        <v>42</v>
      </c>
      <c r="O127" s="83"/>
      <c r="P127" s="193">
        <f>O127*H127</f>
        <v>0</v>
      </c>
      <c r="Q127" s="193">
        <v>0</v>
      </c>
      <c r="R127" s="193">
        <f>Q127*H127</f>
        <v>0</v>
      </c>
      <c r="S127" s="193">
        <v>0</v>
      </c>
      <c r="T127" s="19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5" t="s">
        <v>2228</v>
      </c>
      <c r="AT127" s="195" t="s">
        <v>124</v>
      </c>
      <c r="AU127" s="195" t="s">
        <v>71</v>
      </c>
      <c r="AY127" s="16" t="s">
        <v>130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6" t="s">
        <v>14</v>
      </c>
      <c r="BK127" s="196">
        <f>ROUND(I127*H127,2)</f>
        <v>0</v>
      </c>
      <c r="BL127" s="16" t="s">
        <v>2228</v>
      </c>
      <c r="BM127" s="195" t="s">
        <v>3458</v>
      </c>
    </row>
    <row r="128" s="2" customFormat="1" ht="78" customHeight="1">
      <c r="A128" s="37"/>
      <c r="B128" s="38"/>
      <c r="C128" s="184" t="s">
        <v>289</v>
      </c>
      <c r="D128" s="184" t="s">
        <v>124</v>
      </c>
      <c r="E128" s="185" t="s">
        <v>3459</v>
      </c>
      <c r="F128" s="186" t="s">
        <v>3460</v>
      </c>
      <c r="G128" s="187" t="s">
        <v>1540</v>
      </c>
      <c r="H128" s="188">
        <v>100</v>
      </c>
      <c r="I128" s="189"/>
      <c r="J128" s="190">
        <f>ROUND(I128*H128,2)</f>
        <v>0</v>
      </c>
      <c r="K128" s="186" t="s">
        <v>128</v>
      </c>
      <c r="L128" s="43"/>
      <c r="M128" s="191" t="s">
        <v>19</v>
      </c>
      <c r="N128" s="192" t="s">
        <v>42</v>
      </c>
      <c r="O128" s="83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5" t="s">
        <v>2228</v>
      </c>
      <c r="AT128" s="195" t="s">
        <v>124</v>
      </c>
      <c r="AU128" s="195" t="s">
        <v>71</v>
      </c>
      <c r="AY128" s="16" t="s">
        <v>130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6" t="s">
        <v>14</v>
      </c>
      <c r="BK128" s="196">
        <f>ROUND(I128*H128,2)</f>
        <v>0</v>
      </c>
      <c r="BL128" s="16" t="s">
        <v>2228</v>
      </c>
      <c r="BM128" s="195" t="s">
        <v>3461</v>
      </c>
    </row>
    <row r="129" s="2" customFormat="1" ht="78" customHeight="1">
      <c r="A129" s="37"/>
      <c r="B129" s="38"/>
      <c r="C129" s="184" t="s">
        <v>293</v>
      </c>
      <c r="D129" s="184" t="s">
        <v>124</v>
      </c>
      <c r="E129" s="185" t="s">
        <v>3462</v>
      </c>
      <c r="F129" s="186" t="s">
        <v>3463</v>
      </c>
      <c r="G129" s="187" t="s">
        <v>1540</v>
      </c>
      <c r="H129" s="188">
        <v>100</v>
      </c>
      <c r="I129" s="189"/>
      <c r="J129" s="190">
        <f>ROUND(I129*H129,2)</f>
        <v>0</v>
      </c>
      <c r="K129" s="186" t="s">
        <v>128</v>
      </c>
      <c r="L129" s="43"/>
      <c r="M129" s="191" t="s">
        <v>19</v>
      </c>
      <c r="N129" s="192" t="s">
        <v>42</v>
      </c>
      <c r="O129" s="83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5" t="s">
        <v>2228</v>
      </c>
      <c r="AT129" s="195" t="s">
        <v>124</v>
      </c>
      <c r="AU129" s="195" t="s">
        <v>71</v>
      </c>
      <c r="AY129" s="16" t="s">
        <v>130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6" t="s">
        <v>14</v>
      </c>
      <c r="BK129" s="196">
        <f>ROUND(I129*H129,2)</f>
        <v>0</v>
      </c>
      <c r="BL129" s="16" t="s">
        <v>2228</v>
      </c>
      <c r="BM129" s="195" t="s">
        <v>3464</v>
      </c>
    </row>
    <row r="130" s="2" customFormat="1" ht="78" customHeight="1">
      <c r="A130" s="37"/>
      <c r="B130" s="38"/>
      <c r="C130" s="184" t="s">
        <v>297</v>
      </c>
      <c r="D130" s="184" t="s">
        <v>124</v>
      </c>
      <c r="E130" s="185" t="s">
        <v>3465</v>
      </c>
      <c r="F130" s="186" t="s">
        <v>3466</v>
      </c>
      <c r="G130" s="187" t="s">
        <v>1540</v>
      </c>
      <c r="H130" s="188">
        <v>100</v>
      </c>
      <c r="I130" s="189"/>
      <c r="J130" s="190">
        <f>ROUND(I130*H130,2)</f>
        <v>0</v>
      </c>
      <c r="K130" s="186" t="s">
        <v>128</v>
      </c>
      <c r="L130" s="43"/>
      <c r="M130" s="191" t="s">
        <v>19</v>
      </c>
      <c r="N130" s="192" t="s">
        <v>42</v>
      </c>
      <c r="O130" s="83"/>
      <c r="P130" s="193">
        <f>O130*H130</f>
        <v>0</v>
      </c>
      <c r="Q130" s="193">
        <v>0</v>
      </c>
      <c r="R130" s="193">
        <f>Q130*H130</f>
        <v>0</v>
      </c>
      <c r="S130" s="193">
        <v>0</v>
      </c>
      <c r="T130" s="19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5" t="s">
        <v>2228</v>
      </c>
      <c r="AT130" s="195" t="s">
        <v>124</v>
      </c>
      <c r="AU130" s="195" t="s">
        <v>71</v>
      </c>
      <c r="AY130" s="16" t="s">
        <v>130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6" t="s">
        <v>14</v>
      </c>
      <c r="BK130" s="196">
        <f>ROUND(I130*H130,2)</f>
        <v>0</v>
      </c>
      <c r="BL130" s="16" t="s">
        <v>2228</v>
      </c>
      <c r="BM130" s="195" t="s">
        <v>3467</v>
      </c>
    </row>
    <row r="131" s="2" customFormat="1" ht="78" customHeight="1">
      <c r="A131" s="37"/>
      <c r="B131" s="38"/>
      <c r="C131" s="184" t="s">
        <v>301</v>
      </c>
      <c r="D131" s="184" t="s">
        <v>124</v>
      </c>
      <c r="E131" s="185" t="s">
        <v>3468</v>
      </c>
      <c r="F131" s="186" t="s">
        <v>3469</v>
      </c>
      <c r="G131" s="187" t="s">
        <v>1540</v>
      </c>
      <c r="H131" s="188">
        <v>100</v>
      </c>
      <c r="I131" s="189"/>
      <c r="J131" s="190">
        <f>ROUND(I131*H131,2)</f>
        <v>0</v>
      </c>
      <c r="K131" s="186" t="s">
        <v>128</v>
      </c>
      <c r="L131" s="43"/>
      <c r="M131" s="191" t="s">
        <v>19</v>
      </c>
      <c r="N131" s="192" t="s">
        <v>42</v>
      </c>
      <c r="O131" s="83"/>
      <c r="P131" s="193">
        <f>O131*H131</f>
        <v>0</v>
      </c>
      <c r="Q131" s="193">
        <v>0</v>
      </c>
      <c r="R131" s="193">
        <f>Q131*H131</f>
        <v>0</v>
      </c>
      <c r="S131" s="193">
        <v>0</v>
      </c>
      <c r="T131" s="19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5" t="s">
        <v>2228</v>
      </c>
      <c r="AT131" s="195" t="s">
        <v>124</v>
      </c>
      <c r="AU131" s="195" t="s">
        <v>71</v>
      </c>
      <c r="AY131" s="16" t="s">
        <v>130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6" t="s">
        <v>14</v>
      </c>
      <c r="BK131" s="196">
        <f>ROUND(I131*H131,2)</f>
        <v>0</v>
      </c>
      <c r="BL131" s="16" t="s">
        <v>2228</v>
      </c>
      <c r="BM131" s="195" t="s">
        <v>3470</v>
      </c>
    </row>
    <row r="132" s="2" customFormat="1" ht="78" customHeight="1">
      <c r="A132" s="37"/>
      <c r="B132" s="38"/>
      <c r="C132" s="184" t="s">
        <v>305</v>
      </c>
      <c r="D132" s="184" t="s">
        <v>124</v>
      </c>
      <c r="E132" s="185" t="s">
        <v>3471</v>
      </c>
      <c r="F132" s="186" t="s">
        <v>3472</v>
      </c>
      <c r="G132" s="187" t="s">
        <v>1540</v>
      </c>
      <c r="H132" s="188">
        <v>100</v>
      </c>
      <c r="I132" s="189"/>
      <c r="J132" s="190">
        <f>ROUND(I132*H132,2)</f>
        <v>0</v>
      </c>
      <c r="K132" s="186" t="s">
        <v>128</v>
      </c>
      <c r="L132" s="43"/>
      <c r="M132" s="191" t="s">
        <v>19</v>
      </c>
      <c r="N132" s="192" t="s">
        <v>42</v>
      </c>
      <c r="O132" s="83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5" t="s">
        <v>2228</v>
      </c>
      <c r="AT132" s="195" t="s">
        <v>124</v>
      </c>
      <c r="AU132" s="195" t="s">
        <v>71</v>
      </c>
      <c r="AY132" s="16" t="s">
        <v>130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6" t="s">
        <v>14</v>
      </c>
      <c r="BK132" s="196">
        <f>ROUND(I132*H132,2)</f>
        <v>0</v>
      </c>
      <c r="BL132" s="16" t="s">
        <v>2228</v>
      </c>
      <c r="BM132" s="195" t="s">
        <v>3473</v>
      </c>
    </row>
    <row r="133" s="2" customFormat="1" ht="78" customHeight="1">
      <c r="A133" s="37"/>
      <c r="B133" s="38"/>
      <c r="C133" s="184" t="s">
        <v>309</v>
      </c>
      <c r="D133" s="184" t="s">
        <v>124</v>
      </c>
      <c r="E133" s="185" t="s">
        <v>3474</v>
      </c>
      <c r="F133" s="186" t="s">
        <v>3475</v>
      </c>
      <c r="G133" s="187" t="s">
        <v>1540</v>
      </c>
      <c r="H133" s="188">
        <v>100</v>
      </c>
      <c r="I133" s="189"/>
      <c r="J133" s="190">
        <f>ROUND(I133*H133,2)</f>
        <v>0</v>
      </c>
      <c r="K133" s="186" t="s">
        <v>128</v>
      </c>
      <c r="L133" s="43"/>
      <c r="M133" s="191" t="s">
        <v>19</v>
      </c>
      <c r="N133" s="192" t="s">
        <v>42</v>
      </c>
      <c r="O133" s="83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5" t="s">
        <v>2228</v>
      </c>
      <c r="AT133" s="195" t="s">
        <v>124</v>
      </c>
      <c r="AU133" s="195" t="s">
        <v>71</v>
      </c>
      <c r="AY133" s="16" t="s">
        <v>130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6" t="s">
        <v>14</v>
      </c>
      <c r="BK133" s="196">
        <f>ROUND(I133*H133,2)</f>
        <v>0</v>
      </c>
      <c r="BL133" s="16" t="s">
        <v>2228</v>
      </c>
      <c r="BM133" s="195" t="s">
        <v>3476</v>
      </c>
    </row>
    <row r="134" s="2" customFormat="1" ht="78" customHeight="1">
      <c r="A134" s="37"/>
      <c r="B134" s="38"/>
      <c r="C134" s="184" t="s">
        <v>313</v>
      </c>
      <c r="D134" s="184" t="s">
        <v>124</v>
      </c>
      <c r="E134" s="185" t="s">
        <v>3477</v>
      </c>
      <c r="F134" s="186" t="s">
        <v>3478</v>
      </c>
      <c r="G134" s="187" t="s">
        <v>1540</v>
      </c>
      <c r="H134" s="188">
        <v>250</v>
      </c>
      <c r="I134" s="189"/>
      <c r="J134" s="190">
        <f>ROUND(I134*H134,2)</f>
        <v>0</v>
      </c>
      <c r="K134" s="186" t="s">
        <v>128</v>
      </c>
      <c r="L134" s="43"/>
      <c r="M134" s="191" t="s">
        <v>19</v>
      </c>
      <c r="N134" s="192" t="s">
        <v>42</v>
      </c>
      <c r="O134" s="83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5" t="s">
        <v>2228</v>
      </c>
      <c r="AT134" s="195" t="s">
        <v>124</v>
      </c>
      <c r="AU134" s="195" t="s">
        <v>71</v>
      </c>
      <c r="AY134" s="16" t="s">
        <v>130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6" t="s">
        <v>14</v>
      </c>
      <c r="BK134" s="196">
        <f>ROUND(I134*H134,2)</f>
        <v>0</v>
      </c>
      <c r="BL134" s="16" t="s">
        <v>2228</v>
      </c>
      <c r="BM134" s="195" t="s">
        <v>3479</v>
      </c>
    </row>
    <row r="135" s="2" customFormat="1" ht="90" customHeight="1">
      <c r="A135" s="37"/>
      <c r="B135" s="38"/>
      <c r="C135" s="184" t="s">
        <v>317</v>
      </c>
      <c r="D135" s="184" t="s">
        <v>124</v>
      </c>
      <c r="E135" s="185" t="s">
        <v>3480</v>
      </c>
      <c r="F135" s="186" t="s">
        <v>3481</v>
      </c>
      <c r="G135" s="187" t="s">
        <v>1540</v>
      </c>
      <c r="H135" s="188">
        <v>1000</v>
      </c>
      <c r="I135" s="189"/>
      <c r="J135" s="190">
        <f>ROUND(I135*H135,2)</f>
        <v>0</v>
      </c>
      <c r="K135" s="186" t="s">
        <v>128</v>
      </c>
      <c r="L135" s="43"/>
      <c r="M135" s="202" t="s">
        <v>19</v>
      </c>
      <c r="N135" s="203" t="s">
        <v>42</v>
      </c>
      <c r="O135" s="204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5" t="s">
        <v>2228</v>
      </c>
      <c r="AT135" s="195" t="s">
        <v>124</v>
      </c>
      <c r="AU135" s="195" t="s">
        <v>71</v>
      </c>
      <c r="AY135" s="16" t="s">
        <v>130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6" t="s">
        <v>14</v>
      </c>
      <c r="BK135" s="196">
        <f>ROUND(I135*H135,2)</f>
        <v>0</v>
      </c>
      <c r="BL135" s="16" t="s">
        <v>2228</v>
      </c>
      <c r="BM135" s="195" t="s">
        <v>3482</v>
      </c>
    </row>
    <row r="136" s="2" customFormat="1" ht="6.96" customHeight="1">
      <c r="A136" s="37"/>
      <c r="B136" s="58"/>
      <c r="C136" s="59"/>
      <c r="D136" s="59"/>
      <c r="E136" s="59"/>
      <c r="F136" s="59"/>
      <c r="G136" s="59"/>
      <c r="H136" s="59"/>
      <c r="I136" s="59"/>
      <c r="J136" s="59"/>
      <c r="K136" s="59"/>
      <c r="L136" s="43"/>
      <c r="M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</sheetData>
  <sheetProtection sheet="1" autoFilter="0" formatColumns="0" formatRows="0" objects="1" scenarios="1" spinCount="100000" saltValue="oa5HiXSRHVnvXmejcJxHDMy8nGV6Tz3KG+rAGWTsUtIyReGNPriOl5bcpBBlS9hgwnDWi1hD0oBXztIGGn12PA==" hashValue="ezqbg6xQna6H/PqurWQkvJ90HKN0/EBowaErrUAle0TnCT0aYJmk42iih4OiF1qKQnpud88lLWFYMa0VwKeATw==" algorithmName="SHA-512" password="CC35"/>
  <autoFilter ref="C84:K13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79</v>
      </c>
    </row>
    <row r="4" s="1" customFormat="1" ht="24.96" customHeight="1">
      <c r="B4" s="19"/>
      <c r="D4" s="139" t="s">
        <v>102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zakázky'!K6</f>
        <v>Údržba, opravy a odstraňování závad u ST OŘ UNL 2024 - 2025 - OBLAST č.1</v>
      </c>
      <c r="F7" s="141"/>
      <c r="G7" s="141"/>
      <c r="H7" s="141"/>
      <c r="L7" s="19"/>
    </row>
    <row r="8" s="1" customFormat="1" ht="12" customHeight="1">
      <c r="B8" s="19"/>
      <c r="D8" s="141" t="s">
        <v>103</v>
      </c>
      <c r="L8" s="19"/>
    </row>
    <row r="9" s="2" customFormat="1" ht="16.5" customHeight="1">
      <c r="A9" s="37"/>
      <c r="B9" s="43"/>
      <c r="C9" s="37"/>
      <c r="D9" s="37"/>
      <c r="E9" s="142" t="s">
        <v>3348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105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3483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zakázky'!AN8</f>
        <v>1. 8. 2023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tr">
        <f>IF('Rekapitulace zakázky'!AN10="","",'Rekapitulace zakázky'!AN10)</f>
        <v/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tr">
        <f>IF('Rekapitulace zakázky'!E11="","",'Rekapitulace zakázky'!E11)</f>
        <v>OŘ Ústí nad Labem</v>
      </c>
      <c r="F17" s="37"/>
      <c r="G17" s="37"/>
      <c r="H17" s="37"/>
      <c r="I17" s="141" t="s">
        <v>28</v>
      </c>
      <c r="J17" s="132" t="str">
        <f>IF('Rekapitulace zakázky'!AN11="","",'Rekapitulace zakázky'!AN11)</f>
        <v/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zakázky'!AN13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zakázky'!E14</f>
        <v>Vyplň údaj</v>
      </c>
      <c r="F20" s="132"/>
      <c r="G20" s="132"/>
      <c r="H20" s="132"/>
      <c r="I20" s="141" t="s">
        <v>28</v>
      </c>
      <c r="J20" s="32" t="str">
        <f>'Rekapitulace zakázky'!AN14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tr">
        <f>IF('Rekapitulace zakázky'!AN16="","",'Rekapitulace zakázky'!AN16)</f>
        <v/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tr">
        <f>IF('Rekapitulace zakázky'!E17="","",'Rekapitulace zakázky'!E17)</f>
        <v xml:space="preserve"> </v>
      </c>
      <c r="F23" s="37"/>
      <c r="G23" s="37"/>
      <c r="H23" s="37"/>
      <c r="I23" s="141" t="s">
        <v>28</v>
      </c>
      <c r="J23" s="132" t="str">
        <f>IF('Rekapitulace zakázky'!AN17="","",'Rekapitulace zakázky'!AN17)</f>
        <v/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33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34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ROUND((SUM(BE85:BE109)),  2)</f>
        <v>0</v>
      </c>
      <c r="G35" s="37"/>
      <c r="H35" s="37"/>
      <c r="I35" s="156">
        <v>0.20999999999999999</v>
      </c>
      <c r="J35" s="155">
        <f>ROUND(((SUM(BE85:BE109))*I35),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ROUND((SUM(BF85:BF109)),  2)</f>
        <v>0</v>
      </c>
      <c r="G36" s="37"/>
      <c r="H36" s="37"/>
      <c r="I36" s="156">
        <v>0.14999999999999999</v>
      </c>
      <c r="J36" s="155">
        <f>ROUND(((SUM(BF85:BF109))*I36),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ROUND((SUM(BG85:BG109)),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ROUND((SUM(BH85:BH109)),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ROUND((SUM(BI85:BI109)),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107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Údržba, opravy a odstraňování závad u ST OŘ UNL 2024 - 2025 - OBLAST č.1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103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3348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105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05 - VON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1" t="str">
        <f>IF(J14="","",J14)</f>
        <v>1. 8. 2023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OŘ Ústí nad Labem</v>
      </c>
      <c r="G58" s="39"/>
      <c r="H58" s="39"/>
      <c r="I58" s="31" t="s">
        <v>31</v>
      </c>
      <c r="J58" s="35" t="str">
        <f>E23</f>
        <v xml:space="preserve">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33</v>
      </c>
      <c r="J59" s="35" t="str">
        <f>E26</f>
        <v>Tomáš Šrédl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108</v>
      </c>
      <c r="D61" s="170"/>
      <c r="E61" s="170"/>
      <c r="F61" s="170"/>
      <c r="G61" s="170"/>
      <c r="H61" s="170"/>
      <c r="I61" s="170"/>
      <c r="J61" s="171" t="s">
        <v>109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110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111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Údržba, opravy a odstraňování závad u ST OŘ UNL 2024 - 2025 - OBLAST č.1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103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3348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105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05 - VON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 xml:space="preserve"> </v>
      </c>
      <c r="G79" s="39"/>
      <c r="H79" s="39"/>
      <c r="I79" s="31" t="s">
        <v>23</v>
      </c>
      <c r="J79" s="71" t="str">
        <f>IF(J14="","",J14)</f>
        <v>1. 8. 2023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E17</f>
        <v>OŘ Ústí nad Labem</v>
      </c>
      <c r="G81" s="39"/>
      <c r="H81" s="39"/>
      <c r="I81" s="31" t="s">
        <v>31</v>
      </c>
      <c r="J81" s="35" t="str">
        <f>E23</f>
        <v xml:space="preserve">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33</v>
      </c>
      <c r="J82" s="35" t="str">
        <f>E26</f>
        <v>Tomáš Šrédl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112</v>
      </c>
      <c r="D84" s="176" t="s">
        <v>56</v>
      </c>
      <c r="E84" s="176" t="s">
        <v>52</v>
      </c>
      <c r="F84" s="176" t="s">
        <v>53</v>
      </c>
      <c r="G84" s="176" t="s">
        <v>113</v>
      </c>
      <c r="H84" s="176" t="s">
        <v>114</v>
      </c>
      <c r="I84" s="176" t="s">
        <v>115</v>
      </c>
      <c r="J84" s="176" t="s">
        <v>109</v>
      </c>
      <c r="K84" s="177" t="s">
        <v>116</v>
      </c>
      <c r="L84" s="178"/>
      <c r="M84" s="91" t="s">
        <v>19</v>
      </c>
      <c r="N84" s="92" t="s">
        <v>41</v>
      </c>
      <c r="O84" s="92" t="s">
        <v>117</v>
      </c>
      <c r="P84" s="92" t="s">
        <v>118</v>
      </c>
      <c r="Q84" s="92" t="s">
        <v>119</v>
      </c>
      <c r="R84" s="92" t="s">
        <v>120</v>
      </c>
      <c r="S84" s="92" t="s">
        <v>121</v>
      </c>
      <c r="T84" s="93" t="s">
        <v>122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123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SUM(P86:P109)</f>
        <v>0</v>
      </c>
      <c r="Q85" s="95"/>
      <c r="R85" s="181">
        <f>SUM(R86:R109)</f>
        <v>0</v>
      </c>
      <c r="S85" s="95"/>
      <c r="T85" s="182">
        <f>SUM(T86:T109)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110</v>
      </c>
      <c r="BK85" s="183">
        <f>SUM(BK86:BK109)</f>
        <v>0</v>
      </c>
    </row>
    <row r="86" s="2" customFormat="1" ht="37.8" customHeight="1">
      <c r="A86" s="37"/>
      <c r="B86" s="38"/>
      <c r="C86" s="184" t="s">
        <v>14</v>
      </c>
      <c r="D86" s="184" t="s">
        <v>124</v>
      </c>
      <c r="E86" s="185" t="s">
        <v>3484</v>
      </c>
      <c r="F86" s="186" t="s">
        <v>3485</v>
      </c>
      <c r="G86" s="187" t="s">
        <v>233</v>
      </c>
      <c r="H86" s="188">
        <v>1</v>
      </c>
      <c r="I86" s="189"/>
      <c r="J86" s="190">
        <f>ROUND(I86*H86,2)</f>
        <v>0</v>
      </c>
      <c r="K86" s="186" t="s">
        <v>128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129</v>
      </c>
      <c r="AT86" s="195" t="s">
        <v>124</v>
      </c>
      <c r="AU86" s="195" t="s">
        <v>71</v>
      </c>
      <c r="AY86" s="16" t="s">
        <v>130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14</v>
      </c>
      <c r="BK86" s="196">
        <f>ROUND(I86*H86,2)</f>
        <v>0</v>
      </c>
      <c r="BL86" s="16" t="s">
        <v>129</v>
      </c>
      <c r="BM86" s="195" t="s">
        <v>3486</v>
      </c>
    </row>
    <row r="87" s="2" customFormat="1" ht="16.5" customHeight="1">
      <c r="A87" s="37"/>
      <c r="B87" s="38"/>
      <c r="C87" s="184" t="s">
        <v>79</v>
      </c>
      <c r="D87" s="184" t="s">
        <v>124</v>
      </c>
      <c r="E87" s="185" t="s">
        <v>3487</v>
      </c>
      <c r="F87" s="186" t="s">
        <v>3488</v>
      </c>
      <c r="G87" s="187" t="s">
        <v>3019</v>
      </c>
      <c r="H87" s="188">
        <v>1</v>
      </c>
      <c r="I87" s="189"/>
      <c r="J87" s="190">
        <f>ROUND(I87*H87,2)</f>
        <v>0</v>
      </c>
      <c r="K87" s="186" t="s">
        <v>128</v>
      </c>
      <c r="L87" s="43"/>
      <c r="M87" s="191" t="s">
        <v>19</v>
      </c>
      <c r="N87" s="192" t="s">
        <v>42</v>
      </c>
      <c r="O87" s="83"/>
      <c r="P87" s="193">
        <f>O87*H87</f>
        <v>0</v>
      </c>
      <c r="Q87" s="193">
        <v>0</v>
      </c>
      <c r="R87" s="193">
        <f>Q87*H87</f>
        <v>0</v>
      </c>
      <c r="S87" s="193">
        <v>0</v>
      </c>
      <c r="T87" s="194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5" t="s">
        <v>129</v>
      </c>
      <c r="AT87" s="195" t="s">
        <v>124</v>
      </c>
      <c r="AU87" s="195" t="s">
        <v>71</v>
      </c>
      <c r="AY87" s="16" t="s">
        <v>130</v>
      </c>
      <c r="BE87" s="196">
        <f>IF(N87="základní",J87,0)</f>
        <v>0</v>
      </c>
      <c r="BF87" s="196">
        <f>IF(N87="snížená",J87,0)</f>
        <v>0</v>
      </c>
      <c r="BG87" s="196">
        <f>IF(N87="zákl. přenesená",J87,0)</f>
        <v>0</v>
      </c>
      <c r="BH87" s="196">
        <f>IF(N87="sníž. přenesená",J87,0)</f>
        <v>0</v>
      </c>
      <c r="BI87" s="196">
        <f>IF(N87="nulová",J87,0)</f>
        <v>0</v>
      </c>
      <c r="BJ87" s="16" t="s">
        <v>14</v>
      </c>
      <c r="BK87" s="196">
        <f>ROUND(I87*H87,2)</f>
        <v>0</v>
      </c>
      <c r="BL87" s="16" t="s">
        <v>129</v>
      </c>
      <c r="BM87" s="195" t="s">
        <v>3489</v>
      </c>
    </row>
    <row r="88" s="2" customFormat="1" ht="16.5" customHeight="1">
      <c r="A88" s="37"/>
      <c r="B88" s="38"/>
      <c r="C88" s="184" t="s">
        <v>136</v>
      </c>
      <c r="D88" s="184" t="s">
        <v>124</v>
      </c>
      <c r="E88" s="185" t="s">
        <v>3490</v>
      </c>
      <c r="F88" s="186" t="s">
        <v>3491</v>
      </c>
      <c r="G88" s="187" t="s">
        <v>2659</v>
      </c>
      <c r="H88" s="188">
        <v>1</v>
      </c>
      <c r="I88" s="189"/>
      <c r="J88" s="190">
        <f>ROUND(I88*H88,2)</f>
        <v>0</v>
      </c>
      <c r="K88" s="186" t="s">
        <v>128</v>
      </c>
      <c r="L88" s="43"/>
      <c r="M88" s="191" t="s">
        <v>19</v>
      </c>
      <c r="N88" s="192" t="s">
        <v>42</v>
      </c>
      <c r="O88" s="83"/>
      <c r="P88" s="193">
        <f>O88*H88</f>
        <v>0</v>
      </c>
      <c r="Q88" s="193">
        <v>0</v>
      </c>
      <c r="R88" s="193">
        <f>Q88*H88</f>
        <v>0</v>
      </c>
      <c r="S88" s="193">
        <v>0</v>
      </c>
      <c r="T88" s="19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5" t="s">
        <v>129</v>
      </c>
      <c r="AT88" s="195" t="s">
        <v>124</v>
      </c>
      <c r="AU88" s="195" t="s">
        <v>71</v>
      </c>
      <c r="AY88" s="16" t="s">
        <v>130</v>
      </c>
      <c r="BE88" s="196">
        <f>IF(N88="základní",J88,0)</f>
        <v>0</v>
      </c>
      <c r="BF88" s="196">
        <f>IF(N88="snížená",J88,0)</f>
        <v>0</v>
      </c>
      <c r="BG88" s="196">
        <f>IF(N88="zákl. přenesená",J88,0)</f>
        <v>0</v>
      </c>
      <c r="BH88" s="196">
        <f>IF(N88="sníž. přenesená",J88,0)</f>
        <v>0</v>
      </c>
      <c r="BI88" s="196">
        <f>IF(N88="nulová",J88,0)</f>
        <v>0</v>
      </c>
      <c r="BJ88" s="16" t="s">
        <v>14</v>
      </c>
      <c r="BK88" s="196">
        <f>ROUND(I88*H88,2)</f>
        <v>0</v>
      </c>
      <c r="BL88" s="16" t="s">
        <v>129</v>
      </c>
      <c r="BM88" s="195" t="s">
        <v>3492</v>
      </c>
    </row>
    <row r="89" s="2" customFormat="1">
      <c r="A89" s="37"/>
      <c r="B89" s="38"/>
      <c r="C89" s="39"/>
      <c r="D89" s="197" t="s">
        <v>159</v>
      </c>
      <c r="E89" s="39"/>
      <c r="F89" s="198" t="s">
        <v>3493</v>
      </c>
      <c r="G89" s="39"/>
      <c r="H89" s="39"/>
      <c r="I89" s="199"/>
      <c r="J89" s="39"/>
      <c r="K89" s="39"/>
      <c r="L89" s="43"/>
      <c r="M89" s="200"/>
      <c r="N89" s="201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159</v>
      </c>
      <c r="AU89" s="16" t="s">
        <v>71</v>
      </c>
    </row>
    <row r="90" s="2" customFormat="1" ht="16.5" customHeight="1">
      <c r="A90" s="37"/>
      <c r="B90" s="38"/>
      <c r="C90" s="184" t="s">
        <v>129</v>
      </c>
      <c r="D90" s="184" t="s">
        <v>124</v>
      </c>
      <c r="E90" s="185" t="s">
        <v>3494</v>
      </c>
      <c r="F90" s="186" t="s">
        <v>3495</v>
      </c>
      <c r="G90" s="187" t="s">
        <v>2659</v>
      </c>
      <c r="H90" s="188">
        <v>1</v>
      </c>
      <c r="I90" s="189"/>
      <c r="J90" s="190">
        <f>ROUND(I90*H90,2)</f>
        <v>0</v>
      </c>
      <c r="K90" s="186" t="s">
        <v>128</v>
      </c>
      <c r="L90" s="43"/>
      <c r="M90" s="191" t="s">
        <v>19</v>
      </c>
      <c r="N90" s="192" t="s">
        <v>42</v>
      </c>
      <c r="O90" s="83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129</v>
      </c>
      <c r="AT90" s="195" t="s">
        <v>124</v>
      </c>
      <c r="AU90" s="195" t="s">
        <v>71</v>
      </c>
      <c r="AY90" s="16" t="s">
        <v>130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14</v>
      </c>
      <c r="BK90" s="196">
        <f>ROUND(I90*H90,2)</f>
        <v>0</v>
      </c>
      <c r="BL90" s="16" t="s">
        <v>129</v>
      </c>
      <c r="BM90" s="195" t="s">
        <v>3496</v>
      </c>
    </row>
    <row r="91" s="2" customFormat="1">
      <c r="A91" s="37"/>
      <c r="B91" s="38"/>
      <c r="C91" s="39"/>
      <c r="D91" s="197" t="s">
        <v>159</v>
      </c>
      <c r="E91" s="39"/>
      <c r="F91" s="198" t="s">
        <v>3493</v>
      </c>
      <c r="G91" s="39"/>
      <c r="H91" s="39"/>
      <c r="I91" s="199"/>
      <c r="J91" s="39"/>
      <c r="K91" s="39"/>
      <c r="L91" s="43"/>
      <c r="M91" s="200"/>
      <c r="N91" s="20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159</v>
      </c>
      <c r="AU91" s="16" t="s">
        <v>71</v>
      </c>
    </row>
    <row r="92" s="2" customFormat="1" ht="16.5" customHeight="1">
      <c r="A92" s="37"/>
      <c r="B92" s="38"/>
      <c r="C92" s="184" t="s">
        <v>143</v>
      </c>
      <c r="D92" s="184" t="s">
        <v>124</v>
      </c>
      <c r="E92" s="185" t="s">
        <v>3497</v>
      </c>
      <c r="F92" s="186" t="s">
        <v>3498</v>
      </c>
      <c r="G92" s="187" t="s">
        <v>2659</v>
      </c>
      <c r="H92" s="188">
        <v>1</v>
      </c>
      <c r="I92" s="189"/>
      <c r="J92" s="190">
        <f>ROUND(I92*H92,2)</f>
        <v>0</v>
      </c>
      <c r="K92" s="186" t="s">
        <v>128</v>
      </c>
      <c r="L92" s="43"/>
      <c r="M92" s="191" t="s">
        <v>19</v>
      </c>
      <c r="N92" s="192" t="s">
        <v>42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129</v>
      </c>
      <c r="AT92" s="195" t="s">
        <v>124</v>
      </c>
      <c r="AU92" s="195" t="s">
        <v>71</v>
      </c>
      <c r="AY92" s="16" t="s">
        <v>130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14</v>
      </c>
      <c r="BK92" s="196">
        <f>ROUND(I92*H92,2)</f>
        <v>0</v>
      </c>
      <c r="BL92" s="16" t="s">
        <v>129</v>
      </c>
      <c r="BM92" s="195" t="s">
        <v>3499</v>
      </c>
    </row>
    <row r="93" s="2" customFormat="1">
      <c r="A93" s="37"/>
      <c r="B93" s="38"/>
      <c r="C93" s="39"/>
      <c r="D93" s="197" t="s">
        <v>159</v>
      </c>
      <c r="E93" s="39"/>
      <c r="F93" s="198" t="s">
        <v>3493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159</v>
      </c>
      <c r="AU93" s="16" t="s">
        <v>71</v>
      </c>
    </row>
    <row r="94" s="2" customFormat="1" ht="62.7" customHeight="1">
      <c r="A94" s="37"/>
      <c r="B94" s="38"/>
      <c r="C94" s="184" t="s">
        <v>147</v>
      </c>
      <c r="D94" s="184" t="s">
        <v>124</v>
      </c>
      <c r="E94" s="185" t="s">
        <v>3500</v>
      </c>
      <c r="F94" s="186" t="s">
        <v>3501</v>
      </c>
      <c r="G94" s="187" t="s">
        <v>233</v>
      </c>
      <c r="H94" s="188">
        <v>1</v>
      </c>
      <c r="I94" s="189"/>
      <c r="J94" s="190">
        <f>ROUND(I94*H94,2)</f>
        <v>0</v>
      </c>
      <c r="K94" s="186" t="s">
        <v>128</v>
      </c>
      <c r="L94" s="43"/>
      <c r="M94" s="191" t="s">
        <v>19</v>
      </c>
      <c r="N94" s="192" t="s">
        <v>42</v>
      </c>
      <c r="O94" s="83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129</v>
      </c>
      <c r="AT94" s="195" t="s">
        <v>124</v>
      </c>
      <c r="AU94" s="195" t="s">
        <v>71</v>
      </c>
      <c r="AY94" s="16" t="s">
        <v>130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14</v>
      </c>
      <c r="BK94" s="196">
        <f>ROUND(I94*H94,2)</f>
        <v>0</v>
      </c>
      <c r="BL94" s="16" t="s">
        <v>129</v>
      </c>
      <c r="BM94" s="195" t="s">
        <v>3502</v>
      </c>
    </row>
    <row r="95" s="2" customFormat="1" ht="62.7" customHeight="1">
      <c r="A95" s="37"/>
      <c r="B95" s="38"/>
      <c r="C95" s="184" t="s">
        <v>151</v>
      </c>
      <c r="D95" s="184" t="s">
        <v>124</v>
      </c>
      <c r="E95" s="185" t="s">
        <v>3503</v>
      </c>
      <c r="F95" s="186" t="s">
        <v>3504</v>
      </c>
      <c r="G95" s="187" t="s">
        <v>233</v>
      </c>
      <c r="H95" s="188">
        <v>1</v>
      </c>
      <c r="I95" s="189"/>
      <c r="J95" s="190">
        <f>ROUND(I95*H95,2)</f>
        <v>0</v>
      </c>
      <c r="K95" s="186" t="s">
        <v>128</v>
      </c>
      <c r="L95" s="43"/>
      <c r="M95" s="191" t="s">
        <v>19</v>
      </c>
      <c r="N95" s="192" t="s">
        <v>42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129</v>
      </c>
      <c r="AT95" s="195" t="s">
        <v>124</v>
      </c>
      <c r="AU95" s="195" t="s">
        <v>71</v>
      </c>
      <c r="AY95" s="16" t="s">
        <v>130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14</v>
      </c>
      <c r="BK95" s="196">
        <f>ROUND(I95*H95,2)</f>
        <v>0</v>
      </c>
      <c r="BL95" s="16" t="s">
        <v>129</v>
      </c>
      <c r="BM95" s="195" t="s">
        <v>3505</v>
      </c>
    </row>
    <row r="96" s="2" customFormat="1" ht="37.8" customHeight="1">
      <c r="A96" s="37"/>
      <c r="B96" s="38"/>
      <c r="C96" s="184" t="s">
        <v>155</v>
      </c>
      <c r="D96" s="184" t="s">
        <v>124</v>
      </c>
      <c r="E96" s="185" t="s">
        <v>3506</v>
      </c>
      <c r="F96" s="186" t="s">
        <v>3507</v>
      </c>
      <c r="G96" s="187" t="s">
        <v>2659</v>
      </c>
      <c r="H96" s="188">
        <v>1</v>
      </c>
      <c r="I96" s="189"/>
      <c r="J96" s="190">
        <f>ROUND(I96*H96,2)</f>
        <v>0</v>
      </c>
      <c r="K96" s="186" t="s">
        <v>128</v>
      </c>
      <c r="L96" s="43"/>
      <c r="M96" s="191" t="s">
        <v>19</v>
      </c>
      <c r="N96" s="192" t="s">
        <v>42</v>
      </c>
      <c r="O96" s="83"/>
      <c r="P96" s="193">
        <f>O96*H96</f>
        <v>0</v>
      </c>
      <c r="Q96" s="193">
        <v>0</v>
      </c>
      <c r="R96" s="193">
        <f>Q96*H96</f>
        <v>0</v>
      </c>
      <c r="S96" s="193">
        <v>0</v>
      </c>
      <c r="T96" s="19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5" t="s">
        <v>129</v>
      </c>
      <c r="AT96" s="195" t="s">
        <v>124</v>
      </c>
      <c r="AU96" s="195" t="s">
        <v>71</v>
      </c>
      <c r="AY96" s="16" t="s">
        <v>130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16" t="s">
        <v>14</v>
      </c>
      <c r="BK96" s="196">
        <f>ROUND(I96*H96,2)</f>
        <v>0</v>
      </c>
      <c r="BL96" s="16" t="s">
        <v>129</v>
      </c>
      <c r="BM96" s="195" t="s">
        <v>3508</v>
      </c>
    </row>
    <row r="97" s="2" customFormat="1">
      <c r="A97" s="37"/>
      <c r="B97" s="38"/>
      <c r="C97" s="39"/>
      <c r="D97" s="197" t="s">
        <v>159</v>
      </c>
      <c r="E97" s="39"/>
      <c r="F97" s="198" t="s">
        <v>3493</v>
      </c>
      <c r="G97" s="39"/>
      <c r="H97" s="39"/>
      <c r="I97" s="199"/>
      <c r="J97" s="39"/>
      <c r="K97" s="39"/>
      <c r="L97" s="43"/>
      <c r="M97" s="200"/>
      <c r="N97" s="201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159</v>
      </c>
      <c r="AU97" s="16" t="s">
        <v>71</v>
      </c>
    </row>
    <row r="98" s="2" customFormat="1" ht="49.05" customHeight="1">
      <c r="A98" s="37"/>
      <c r="B98" s="38"/>
      <c r="C98" s="184" t="s">
        <v>161</v>
      </c>
      <c r="D98" s="184" t="s">
        <v>124</v>
      </c>
      <c r="E98" s="185" t="s">
        <v>3509</v>
      </c>
      <c r="F98" s="186" t="s">
        <v>3510</v>
      </c>
      <c r="G98" s="187" t="s">
        <v>2659</v>
      </c>
      <c r="H98" s="188">
        <v>1</v>
      </c>
      <c r="I98" s="189"/>
      <c r="J98" s="190">
        <f>ROUND(I98*H98,2)</f>
        <v>0</v>
      </c>
      <c r="K98" s="186" t="s">
        <v>128</v>
      </c>
      <c r="L98" s="43"/>
      <c r="M98" s="191" t="s">
        <v>19</v>
      </c>
      <c r="N98" s="192" t="s">
        <v>42</v>
      </c>
      <c r="O98" s="83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129</v>
      </c>
      <c r="AT98" s="195" t="s">
        <v>124</v>
      </c>
      <c r="AU98" s="195" t="s">
        <v>71</v>
      </c>
      <c r="AY98" s="16" t="s">
        <v>130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14</v>
      </c>
      <c r="BK98" s="196">
        <f>ROUND(I98*H98,2)</f>
        <v>0</v>
      </c>
      <c r="BL98" s="16" t="s">
        <v>129</v>
      </c>
      <c r="BM98" s="195" t="s">
        <v>3511</v>
      </c>
    </row>
    <row r="99" s="2" customFormat="1">
      <c r="A99" s="37"/>
      <c r="B99" s="38"/>
      <c r="C99" s="39"/>
      <c r="D99" s="197" t="s">
        <v>159</v>
      </c>
      <c r="E99" s="39"/>
      <c r="F99" s="198" t="s">
        <v>3493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159</v>
      </c>
      <c r="AU99" s="16" t="s">
        <v>71</v>
      </c>
    </row>
    <row r="100" s="2" customFormat="1" ht="49.05" customHeight="1">
      <c r="A100" s="37"/>
      <c r="B100" s="38"/>
      <c r="C100" s="184" t="s">
        <v>165</v>
      </c>
      <c r="D100" s="184" t="s">
        <v>124</v>
      </c>
      <c r="E100" s="185" t="s">
        <v>3512</v>
      </c>
      <c r="F100" s="186" t="s">
        <v>3513</v>
      </c>
      <c r="G100" s="187" t="s">
        <v>2659</v>
      </c>
      <c r="H100" s="188">
        <v>1</v>
      </c>
      <c r="I100" s="189"/>
      <c r="J100" s="190">
        <f>ROUND(I100*H100,2)</f>
        <v>0</v>
      </c>
      <c r="K100" s="186" t="s">
        <v>128</v>
      </c>
      <c r="L100" s="43"/>
      <c r="M100" s="191" t="s">
        <v>19</v>
      </c>
      <c r="N100" s="192" t="s">
        <v>42</v>
      </c>
      <c r="O100" s="83"/>
      <c r="P100" s="193">
        <f>O100*H100</f>
        <v>0</v>
      </c>
      <c r="Q100" s="193">
        <v>0</v>
      </c>
      <c r="R100" s="193">
        <f>Q100*H100</f>
        <v>0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129</v>
      </c>
      <c r="AT100" s="195" t="s">
        <v>124</v>
      </c>
      <c r="AU100" s="195" t="s">
        <v>71</v>
      </c>
      <c r="AY100" s="16" t="s">
        <v>130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6" t="s">
        <v>14</v>
      </c>
      <c r="BK100" s="196">
        <f>ROUND(I100*H100,2)</f>
        <v>0</v>
      </c>
      <c r="BL100" s="16" t="s">
        <v>129</v>
      </c>
      <c r="BM100" s="195" t="s">
        <v>3514</v>
      </c>
    </row>
    <row r="101" s="2" customFormat="1">
      <c r="A101" s="37"/>
      <c r="B101" s="38"/>
      <c r="C101" s="39"/>
      <c r="D101" s="197" t="s">
        <v>159</v>
      </c>
      <c r="E101" s="39"/>
      <c r="F101" s="198" t="s">
        <v>3493</v>
      </c>
      <c r="G101" s="39"/>
      <c r="H101" s="39"/>
      <c r="I101" s="199"/>
      <c r="J101" s="39"/>
      <c r="K101" s="39"/>
      <c r="L101" s="43"/>
      <c r="M101" s="200"/>
      <c r="N101" s="201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159</v>
      </c>
      <c r="AU101" s="16" t="s">
        <v>71</v>
      </c>
    </row>
    <row r="102" s="2" customFormat="1" ht="16.5" customHeight="1">
      <c r="A102" s="37"/>
      <c r="B102" s="38"/>
      <c r="C102" s="184" t="s">
        <v>169</v>
      </c>
      <c r="D102" s="184" t="s">
        <v>124</v>
      </c>
      <c r="E102" s="185" t="s">
        <v>3515</v>
      </c>
      <c r="F102" s="186" t="s">
        <v>3516</v>
      </c>
      <c r="G102" s="187" t="s">
        <v>2659</v>
      </c>
      <c r="H102" s="188">
        <v>1</v>
      </c>
      <c r="I102" s="189"/>
      <c r="J102" s="190">
        <f>ROUND(I102*H102,2)</f>
        <v>0</v>
      </c>
      <c r="K102" s="186" t="s">
        <v>128</v>
      </c>
      <c r="L102" s="43"/>
      <c r="M102" s="191" t="s">
        <v>19</v>
      </c>
      <c r="N102" s="192" t="s">
        <v>42</v>
      </c>
      <c r="O102" s="83"/>
      <c r="P102" s="193">
        <f>O102*H102</f>
        <v>0</v>
      </c>
      <c r="Q102" s="193">
        <v>0</v>
      </c>
      <c r="R102" s="193">
        <f>Q102*H102</f>
        <v>0</v>
      </c>
      <c r="S102" s="193">
        <v>0</v>
      </c>
      <c r="T102" s="19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5" t="s">
        <v>129</v>
      </c>
      <c r="AT102" s="195" t="s">
        <v>124</v>
      </c>
      <c r="AU102" s="195" t="s">
        <v>71</v>
      </c>
      <c r="AY102" s="16" t="s">
        <v>130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16" t="s">
        <v>14</v>
      </c>
      <c r="BK102" s="196">
        <f>ROUND(I102*H102,2)</f>
        <v>0</v>
      </c>
      <c r="BL102" s="16" t="s">
        <v>129</v>
      </c>
      <c r="BM102" s="195" t="s">
        <v>3517</v>
      </c>
    </row>
    <row r="103" s="2" customFormat="1">
      <c r="A103" s="37"/>
      <c r="B103" s="38"/>
      <c r="C103" s="39"/>
      <c r="D103" s="197" t="s">
        <v>159</v>
      </c>
      <c r="E103" s="39"/>
      <c r="F103" s="198" t="s">
        <v>3493</v>
      </c>
      <c r="G103" s="39"/>
      <c r="H103" s="39"/>
      <c r="I103" s="199"/>
      <c r="J103" s="39"/>
      <c r="K103" s="39"/>
      <c r="L103" s="43"/>
      <c r="M103" s="200"/>
      <c r="N103" s="201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159</v>
      </c>
      <c r="AU103" s="16" t="s">
        <v>71</v>
      </c>
    </row>
    <row r="104" s="2" customFormat="1" ht="37.8" customHeight="1">
      <c r="A104" s="37"/>
      <c r="B104" s="38"/>
      <c r="C104" s="184" t="s">
        <v>174</v>
      </c>
      <c r="D104" s="184" t="s">
        <v>124</v>
      </c>
      <c r="E104" s="185" t="s">
        <v>3518</v>
      </c>
      <c r="F104" s="186" t="s">
        <v>3519</v>
      </c>
      <c r="G104" s="187" t="s">
        <v>2659</v>
      </c>
      <c r="H104" s="188">
        <v>1</v>
      </c>
      <c r="I104" s="189"/>
      <c r="J104" s="190">
        <f>ROUND(I104*H104,2)</f>
        <v>0</v>
      </c>
      <c r="K104" s="186" t="s">
        <v>128</v>
      </c>
      <c r="L104" s="43"/>
      <c r="M104" s="191" t="s">
        <v>19</v>
      </c>
      <c r="N104" s="192" t="s">
        <v>42</v>
      </c>
      <c r="O104" s="83"/>
      <c r="P104" s="193">
        <f>O104*H104</f>
        <v>0</v>
      </c>
      <c r="Q104" s="193">
        <v>0</v>
      </c>
      <c r="R104" s="193">
        <f>Q104*H104</f>
        <v>0</v>
      </c>
      <c r="S104" s="193">
        <v>0</v>
      </c>
      <c r="T104" s="19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5" t="s">
        <v>129</v>
      </c>
      <c r="AT104" s="195" t="s">
        <v>124</v>
      </c>
      <c r="AU104" s="195" t="s">
        <v>71</v>
      </c>
      <c r="AY104" s="16" t="s">
        <v>130</v>
      </c>
      <c r="BE104" s="196">
        <f>IF(N104="základní",J104,0)</f>
        <v>0</v>
      </c>
      <c r="BF104" s="196">
        <f>IF(N104="snížená",J104,0)</f>
        <v>0</v>
      </c>
      <c r="BG104" s="196">
        <f>IF(N104="zákl. přenesená",J104,0)</f>
        <v>0</v>
      </c>
      <c r="BH104" s="196">
        <f>IF(N104="sníž. přenesená",J104,0)</f>
        <v>0</v>
      </c>
      <c r="BI104" s="196">
        <f>IF(N104="nulová",J104,0)</f>
        <v>0</v>
      </c>
      <c r="BJ104" s="16" t="s">
        <v>14</v>
      </c>
      <c r="BK104" s="196">
        <f>ROUND(I104*H104,2)</f>
        <v>0</v>
      </c>
      <c r="BL104" s="16" t="s">
        <v>129</v>
      </c>
      <c r="BM104" s="195" t="s">
        <v>3520</v>
      </c>
    </row>
    <row r="105" s="2" customFormat="1">
      <c r="A105" s="37"/>
      <c r="B105" s="38"/>
      <c r="C105" s="39"/>
      <c r="D105" s="197" t="s">
        <v>159</v>
      </c>
      <c r="E105" s="39"/>
      <c r="F105" s="198" t="s">
        <v>3493</v>
      </c>
      <c r="G105" s="39"/>
      <c r="H105" s="39"/>
      <c r="I105" s="199"/>
      <c r="J105" s="39"/>
      <c r="K105" s="39"/>
      <c r="L105" s="43"/>
      <c r="M105" s="200"/>
      <c r="N105" s="201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159</v>
      </c>
      <c r="AU105" s="16" t="s">
        <v>71</v>
      </c>
    </row>
    <row r="106" s="2" customFormat="1" ht="16.5" customHeight="1">
      <c r="A106" s="37"/>
      <c r="B106" s="38"/>
      <c r="C106" s="184" t="s">
        <v>178</v>
      </c>
      <c r="D106" s="184" t="s">
        <v>124</v>
      </c>
      <c r="E106" s="185" t="s">
        <v>3521</v>
      </c>
      <c r="F106" s="186" t="s">
        <v>3522</v>
      </c>
      <c r="G106" s="187" t="s">
        <v>2659</v>
      </c>
      <c r="H106" s="188">
        <v>1</v>
      </c>
      <c r="I106" s="189"/>
      <c r="J106" s="190">
        <f>ROUND(I106*H106,2)</f>
        <v>0</v>
      </c>
      <c r="K106" s="186" t="s">
        <v>128</v>
      </c>
      <c r="L106" s="43"/>
      <c r="M106" s="191" t="s">
        <v>19</v>
      </c>
      <c r="N106" s="192" t="s">
        <v>42</v>
      </c>
      <c r="O106" s="83"/>
      <c r="P106" s="193">
        <f>O106*H106</f>
        <v>0</v>
      </c>
      <c r="Q106" s="193">
        <v>0</v>
      </c>
      <c r="R106" s="193">
        <f>Q106*H106</f>
        <v>0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129</v>
      </c>
      <c r="AT106" s="195" t="s">
        <v>124</v>
      </c>
      <c r="AU106" s="195" t="s">
        <v>71</v>
      </c>
      <c r="AY106" s="16" t="s">
        <v>130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14</v>
      </c>
      <c r="BK106" s="196">
        <f>ROUND(I106*H106,2)</f>
        <v>0</v>
      </c>
      <c r="BL106" s="16" t="s">
        <v>129</v>
      </c>
      <c r="BM106" s="195" t="s">
        <v>3523</v>
      </c>
    </row>
    <row r="107" s="2" customFormat="1">
      <c r="A107" s="37"/>
      <c r="B107" s="38"/>
      <c r="C107" s="39"/>
      <c r="D107" s="197" t="s">
        <v>159</v>
      </c>
      <c r="E107" s="39"/>
      <c r="F107" s="198" t="s">
        <v>3493</v>
      </c>
      <c r="G107" s="39"/>
      <c r="H107" s="39"/>
      <c r="I107" s="199"/>
      <c r="J107" s="39"/>
      <c r="K107" s="39"/>
      <c r="L107" s="43"/>
      <c r="M107" s="200"/>
      <c r="N107" s="201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159</v>
      </c>
      <c r="AU107" s="16" t="s">
        <v>71</v>
      </c>
    </row>
    <row r="108" s="2" customFormat="1" ht="24.15" customHeight="1">
      <c r="A108" s="37"/>
      <c r="B108" s="38"/>
      <c r="C108" s="184" t="s">
        <v>182</v>
      </c>
      <c r="D108" s="184" t="s">
        <v>124</v>
      </c>
      <c r="E108" s="185" t="s">
        <v>3524</v>
      </c>
      <c r="F108" s="186" t="s">
        <v>3525</v>
      </c>
      <c r="G108" s="187" t="s">
        <v>2659</v>
      </c>
      <c r="H108" s="188">
        <v>1</v>
      </c>
      <c r="I108" s="189"/>
      <c r="J108" s="190">
        <f>ROUND(I108*H108,2)</f>
        <v>0</v>
      </c>
      <c r="K108" s="186" t="s">
        <v>128</v>
      </c>
      <c r="L108" s="43"/>
      <c r="M108" s="191" t="s">
        <v>19</v>
      </c>
      <c r="N108" s="192" t="s">
        <v>42</v>
      </c>
      <c r="O108" s="83"/>
      <c r="P108" s="193">
        <f>O108*H108</f>
        <v>0</v>
      </c>
      <c r="Q108" s="193">
        <v>0</v>
      </c>
      <c r="R108" s="193">
        <f>Q108*H108</f>
        <v>0</v>
      </c>
      <c r="S108" s="193">
        <v>0</v>
      </c>
      <c r="T108" s="19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5" t="s">
        <v>129</v>
      </c>
      <c r="AT108" s="195" t="s">
        <v>124</v>
      </c>
      <c r="AU108" s="195" t="s">
        <v>71</v>
      </c>
      <c r="AY108" s="16" t="s">
        <v>130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16" t="s">
        <v>14</v>
      </c>
      <c r="BK108" s="196">
        <f>ROUND(I108*H108,2)</f>
        <v>0</v>
      </c>
      <c r="BL108" s="16" t="s">
        <v>129</v>
      </c>
      <c r="BM108" s="195" t="s">
        <v>3526</v>
      </c>
    </row>
    <row r="109" s="2" customFormat="1">
      <c r="A109" s="37"/>
      <c r="B109" s="38"/>
      <c r="C109" s="39"/>
      <c r="D109" s="197" t="s">
        <v>159</v>
      </c>
      <c r="E109" s="39"/>
      <c r="F109" s="198" t="s">
        <v>3493</v>
      </c>
      <c r="G109" s="39"/>
      <c r="H109" s="39"/>
      <c r="I109" s="199"/>
      <c r="J109" s="39"/>
      <c r="K109" s="39"/>
      <c r="L109" s="43"/>
      <c r="M109" s="262"/>
      <c r="N109" s="263"/>
      <c r="O109" s="204"/>
      <c r="P109" s="204"/>
      <c r="Q109" s="204"/>
      <c r="R109" s="204"/>
      <c r="S109" s="204"/>
      <c r="T109" s="26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159</v>
      </c>
      <c r="AU109" s="16" t="s">
        <v>71</v>
      </c>
    </row>
    <row r="110" s="2" customFormat="1" ht="6.96" customHeight="1">
      <c r="A110" s="37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43"/>
      <c r="M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</sheetData>
  <sheetProtection sheet="1" autoFilter="0" formatColumns="0" formatRows="0" objects="1" scenarios="1" spinCount="100000" saltValue="C8HFw5xz5bpZSkrtLTn+pJgmo22ksStaFCLU7ozm7uiJninR4iAbNYw7yigfs1jCHb8JYZwsPmvZ5uQfxK6dPg==" hashValue="AezFGCK+vcHqz00cZlMAcPFV4YXK2Inui0rS2pK9r6ufZGOBfhplogvf9b1RraWVyZl0t4lO6pS4l4tbqda3Yg==" algorithmName="SHA-512" password="CC35"/>
  <autoFilter ref="C84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4" customFormat="1" ht="45" customHeight="1">
      <c r="B3" s="269"/>
      <c r="C3" s="270" t="s">
        <v>3527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3528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3529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3530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3531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3532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3533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3534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3535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3536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3537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77</v>
      </c>
      <c r="F18" s="276" t="s">
        <v>3538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3539</v>
      </c>
      <c r="F19" s="276" t="s">
        <v>3540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3541</v>
      </c>
      <c r="F20" s="276" t="s">
        <v>3542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100</v>
      </c>
      <c r="F21" s="276" t="s">
        <v>3543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3544</v>
      </c>
      <c r="F22" s="276" t="s">
        <v>3545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83</v>
      </c>
      <c r="F23" s="276" t="s">
        <v>3546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3547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3548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3549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3550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3551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3552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3553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3554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3555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112</v>
      </c>
      <c r="F36" s="276"/>
      <c r="G36" s="276" t="s">
        <v>3556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3557</v>
      </c>
      <c r="F37" s="276"/>
      <c r="G37" s="276" t="s">
        <v>3558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52</v>
      </c>
      <c r="F38" s="276"/>
      <c r="G38" s="276" t="s">
        <v>3559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53</v>
      </c>
      <c r="F39" s="276"/>
      <c r="G39" s="276" t="s">
        <v>3560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113</v>
      </c>
      <c r="F40" s="276"/>
      <c r="G40" s="276" t="s">
        <v>3561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114</v>
      </c>
      <c r="F41" s="276"/>
      <c r="G41" s="276" t="s">
        <v>3562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3563</v>
      </c>
      <c r="F42" s="276"/>
      <c r="G42" s="276" t="s">
        <v>3564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3565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3566</v>
      </c>
      <c r="F44" s="276"/>
      <c r="G44" s="276" t="s">
        <v>3567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116</v>
      </c>
      <c r="F45" s="276"/>
      <c r="G45" s="276" t="s">
        <v>3568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3569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3570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3571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3572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3573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3574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3575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3576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3577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3578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3579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3580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3581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3582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3583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3584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3585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3586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3587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3588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3589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3590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3591</v>
      </c>
      <c r="D76" s="294"/>
      <c r="E76" s="294"/>
      <c r="F76" s="294" t="s">
        <v>3592</v>
      </c>
      <c r="G76" s="295"/>
      <c r="H76" s="294" t="s">
        <v>53</v>
      </c>
      <c r="I76" s="294" t="s">
        <v>56</v>
      </c>
      <c r="J76" s="294" t="s">
        <v>3593</v>
      </c>
      <c r="K76" s="293"/>
    </row>
    <row r="77" s="1" customFormat="1" ht="17.25" customHeight="1">
      <c r="B77" s="291"/>
      <c r="C77" s="296" t="s">
        <v>3594</v>
      </c>
      <c r="D77" s="296"/>
      <c r="E77" s="296"/>
      <c r="F77" s="297" t="s">
        <v>3595</v>
      </c>
      <c r="G77" s="298"/>
      <c r="H77" s="296"/>
      <c r="I77" s="296"/>
      <c r="J77" s="296" t="s">
        <v>3596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52</v>
      </c>
      <c r="D79" s="301"/>
      <c r="E79" s="301"/>
      <c r="F79" s="302" t="s">
        <v>75</v>
      </c>
      <c r="G79" s="303"/>
      <c r="H79" s="279" t="s">
        <v>3597</v>
      </c>
      <c r="I79" s="279" t="s">
        <v>3598</v>
      </c>
      <c r="J79" s="279">
        <v>20</v>
      </c>
      <c r="K79" s="293"/>
    </row>
    <row r="80" s="1" customFormat="1" ht="15" customHeight="1">
      <c r="B80" s="291"/>
      <c r="C80" s="279" t="s">
        <v>3599</v>
      </c>
      <c r="D80" s="279"/>
      <c r="E80" s="279"/>
      <c r="F80" s="302" t="s">
        <v>75</v>
      </c>
      <c r="G80" s="303"/>
      <c r="H80" s="279" t="s">
        <v>3600</v>
      </c>
      <c r="I80" s="279" t="s">
        <v>3598</v>
      </c>
      <c r="J80" s="279">
        <v>120</v>
      </c>
      <c r="K80" s="293"/>
    </row>
    <row r="81" s="1" customFormat="1" ht="15" customHeight="1">
      <c r="B81" s="304"/>
      <c r="C81" s="279" t="s">
        <v>3601</v>
      </c>
      <c r="D81" s="279"/>
      <c r="E81" s="279"/>
      <c r="F81" s="302" t="s">
        <v>3602</v>
      </c>
      <c r="G81" s="303"/>
      <c r="H81" s="279" t="s">
        <v>3603</v>
      </c>
      <c r="I81" s="279" t="s">
        <v>3598</v>
      </c>
      <c r="J81" s="279">
        <v>50</v>
      </c>
      <c r="K81" s="293"/>
    </row>
    <row r="82" s="1" customFormat="1" ht="15" customHeight="1">
      <c r="B82" s="304"/>
      <c r="C82" s="279" t="s">
        <v>3604</v>
      </c>
      <c r="D82" s="279"/>
      <c r="E82" s="279"/>
      <c r="F82" s="302" t="s">
        <v>75</v>
      </c>
      <c r="G82" s="303"/>
      <c r="H82" s="279" t="s">
        <v>3605</v>
      </c>
      <c r="I82" s="279" t="s">
        <v>3606</v>
      </c>
      <c r="J82" s="279"/>
      <c r="K82" s="293"/>
    </row>
    <row r="83" s="1" customFormat="1" ht="15" customHeight="1">
      <c r="B83" s="304"/>
      <c r="C83" s="305" t="s">
        <v>3607</v>
      </c>
      <c r="D83" s="305"/>
      <c r="E83" s="305"/>
      <c r="F83" s="306" t="s">
        <v>3602</v>
      </c>
      <c r="G83" s="305"/>
      <c r="H83" s="305" t="s">
        <v>3608</v>
      </c>
      <c r="I83" s="305" t="s">
        <v>3598</v>
      </c>
      <c r="J83" s="305">
        <v>15</v>
      </c>
      <c r="K83" s="293"/>
    </row>
    <row r="84" s="1" customFormat="1" ht="15" customHeight="1">
      <c r="B84" s="304"/>
      <c r="C84" s="305" t="s">
        <v>3609</v>
      </c>
      <c r="D84" s="305"/>
      <c r="E84" s="305"/>
      <c r="F84" s="306" t="s">
        <v>3602</v>
      </c>
      <c r="G84" s="305"/>
      <c r="H84" s="305" t="s">
        <v>3610</v>
      </c>
      <c r="I84" s="305" t="s">
        <v>3598</v>
      </c>
      <c r="J84" s="305">
        <v>15</v>
      </c>
      <c r="K84" s="293"/>
    </row>
    <row r="85" s="1" customFormat="1" ht="15" customHeight="1">
      <c r="B85" s="304"/>
      <c r="C85" s="305" t="s">
        <v>3611</v>
      </c>
      <c r="D85" s="305"/>
      <c r="E85" s="305"/>
      <c r="F85" s="306" t="s">
        <v>3602</v>
      </c>
      <c r="G85" s="305"/>
      <c r="H85" s="305" t="s">
        <v>3612</v>
      </c>
      <c r="I85" s="305" t="s">
        <v>3598</v>
      </c>
      <c r="J85" s="305">
        <v>20</v>
      </c>
      <c r="K85" s="293"/>
    </row>
    <row r="86" s="1" customFormat="1" ht="15" customHeight="1">
      <c r="B86" s="304"/>
      <c r="C86" s="305" t="s">
        <v>3613</v>
      </c>
      <c r="D86" s="305"/>
      <c r="E86" s="305"/>
      <c r="F86" s="306" t="s">
        <v>3602</v>
      </c>
      <c r="G86" s="305"/>
      <c r="H86" s="305" t="s">
        <v>3614</v>
      </c>
      <c r="I86" s="305" t="s">
        <v>3598</v>
      </c>
      <c r="J86" s="305">
        <v>20</v>
      </c>
      <c r="K86" s="293"/>
    </row>
    <row r="87" s="1" customFormat="1" ht="15" customHeight="1">
      <c r="B87" s="304"/>
      <c r="C87" s="279" t="s">
        <v>3615</v>
      </c>
      <c r="D87" s="279"/>
      <c r="E87" s="279"/>
      <c r="F87" s="302" t="s">
        <v>3602</v>
      </c>
      <c r="G87" s="303"/>
      <c r="H87" s="279" t="s">
        <v>3616</v>
      </c>
      <c r="I87" s="279" t="s">
        <v>3598</v>
      </c>
      <c r="J87" s="279">
        <v>50</v>
      </c>
      <c r="K87" s="293"/>
    </row>
    <row r="88" s="1" customFormat="1" ht="15" customHeight="1">
      <c r="B88" s="304"/>
      <c r="C88" s="279" t="s">
        <v>3617</v>
      </c>
      <c r="D88" s="279"/>
      <c r="E88" s="279"/>
      <c r="F88" s="302" t="s">
        <v>3602</v>
      </c>
      <c r="G88" s="303"/>
      <c r="H88" s="279" t="s">
        <v>3618</v>
      </c>
      <c r="I88" s="279" t="s">
        <v>3598</v>
      </c>
      <c r="J88" s="279">
        <v>20</v>
      </c>
      <c r="K88" s="293"/>
    </row>
    <row r="89" s="1" customFormat="1" ht="15" customHeight="1">
      <c r="B89" s="304"/>
      <c r="C89" s="279" t="s">
        <v>3619</v>
      </c>
      <c r="D89" s="279"/>
      <c r="E89" s="279"/>
      <c r="F89" s="302" t="s">
        <v>3602</v>
      </c>
      <c r="G89" s="303"/>
      <c r="H89" s="279" t="s">
        <v>3620</v>
      </c>
      <c r="I89" s="279" t="s">
        <v>3598</v>
      </c>
      <c r="J89" s="279">
        <v>20</v>
      </c>
      <c r="K89" s="293"/>
    </row>
    <row r="90" s="1" customFormat="1" ht="15" customHeight="1">
      <c r="B90" s="304"/>
      <c r="C90" s="279" t="s">
        <v>3621</v>
      </c>
      <c r="D90" s="279"/>
      <c r="E90" s="279"/>
      <c r="F90" s="302" t="s">
        <v>3602</v>
      </c>
      <c r="G90" s="303"/>
      <c r="H90" s="279" t="s">
        <v>3622</v>
      </c>
      <c r="I90" s="279" t="s">
        <v>3598</v>
      </c>
      <c r="J90" s="279">
        <v>50</v>
      </c>
      <c r="K90" s="293"/>
    </row>
    <row r="91" s="1" customFormat="1" ht="15" customHeight="1">
      <c r="B91" s="304"/>
      <c r="C91" s="279" t="s">
        <v>3623</v>
      </c>
      <c r="D91" s="279"/>
      <c r="E91" s="279"/>
      <c r="F91" s="302" t="s">
        <v>3602</v>
      </c>
      <c r="G91" s="303"/>
      <c r="H91" s="279" t="s">
        <v>3623</v>
      </c>
      <c r="I91" s="279" t="s">
        <v>3598</v>
      </c>
      <c r="J91" s="279">
        <v>50</v>
      </c>
      <c r="K91" s="293"/>
    </row>
    <row r="92" s="1" customFormat="1" ht="15" customHeight="1">
      <c r="B92" s="304"/>
      <c r="C92" s="279" t="s">
        <v>3624</v>
      </c>
      <c r="D92" s="279"/>
      <c r="E92" s="279"/>
      <c r="F92" s="302" t="s">
        <v>3602</v>
      </c>
      <c r="G92" s="303"/>
      <c r="H92" s="279" t="s">
        <v>3625</v>
      </c>
      <c r="I92" s="279" t="s">
        <v>3598</v>
      </c>
      <c r="J92" s="279">
        <v>255</v>
      </c>
      <c r="K92" s="293"/>
    </row>
    <row r="93" s="1" customFormat="1" ht="15" customHeight="1">
      <c r="B93" s="304"/>
      <c r="C93" s="279" t="s">
        <v>3626</v>
      </c>
      <c r="D93" s="279"/>
      <c r="E93" s="279"/>
      <c r="F93" s="302" t="s">
        <v>75</v>
      </c>
      <c r="G93" s="303"/>
      <c r="H93" s="279" t="s">
        <v>3627</v>
      </c>
      <c r="I93" s="279" t="s">
        <v>3628</v>
      </c>
      <c r="J93" s="279"/>
      <c r="K93" s="293"/>
    </row>
    <row r="94" s="1" customFormat="1" ht="15" customHeight="1">
      <c r="B94" s="304"/>
      <c r="C94" s="279" t="s">
        <v>3629</v>
      </c>
      <c r="D94" s="279"/>
      <c r="E94" s="279"/>
      <c r="F94" s="302" t="s">
        <v>75</v>
      </c>
      <c r="G94" s="303"/>
      <c r="H94" s="279" t="s">
        <v>3630</v>
      </c>
      <c r="I94" s="279" t="s">
        <v>3631</v>
      </c>
      <c r="J94" s="279"/>
      <c r="K94" s="293"/>
    </row>
    <row r="95" s="1" customFormat="1" ht="15" customHeight="1">
      <c r="B95" s="304"/>
      <c r="C95" s="279" t="s">
        <v>3632</v>
      </c>
      <c r="D95" s="279"/>
      <c r="E95" s="279"/>
      <c r="F95" s="302" t="s">
        <v>75</v>
      </c>
      <c r="G95" s="303"/>
      <c r="H95" s="279" t="s">
        <v>3632</v>
      </c>
      <c r="I95" s="279" t="s">
        <v>3631</v>
      </c>
      <c r="J95" s="279"/>
      <c r="K95" s="293"/>
    </row>
    <row r="96" s="1" customFormat="1" ht="15" customHeight="1">
      <c r="B96" s="304"/>
      <c r="C96" s="279" t="s">
        <v>37</v>
      </c>
      <c r="D96" s="279"/>
      <c r="E96" s="279"/>
      <c r="F96" s="302" t="s">
        <v>75</v>
      </c>
      <c r="G96" s="303"/>
      <c r="H96" s="279" t="s">
        <v>3633</v>
      </c>
      <c r="I96" s="279" t="s">
        <v>3631</v>
      </c>
      <c r="J96" s="279"/>
      <c r="K96" s="293"/>
    </row>
    <row r="97" s="1" customFormat="1" ht="15" customHeight="1">
      <c r="B97" s="304"/>
      <c r="C97" s="279" t="s">
        <v>47</v>
      </c>
      <c r="D97" s="279"/>
      <c r="E97" s="279"/>
      <c r="F97" s="302" t="s">
        <v>75</v>
      </c>
      <c r="G97" s="303"/>
      <c r="H97" s="279" t="s">
        <v>3634</v>
      </c>
      <c r="I97" s="279" t="s">
        <v>3631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3635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3591</v>
      </c>
      <c r="D103" s="294"/>
      <c r="E103" s="294"/>
      <c r="F103" s="294" t="s">
        <v>3592</v>
      </c>
      <c r="G103" s="295"/>
      <c r="H103" s="294" t="s">
        <v>53</v>
      </c>
      <c r="I103" s="294" t="s">
        <v>56</v>
      </c>
      <c r="J103" s="294" t="s">
        <v>3593</v>
      </c>
      <c r="K103" s="293"/>
    </row>
    <row r="104" s="1" customFormat="1" ht="17.25" customHeight="1">
      <c r="B104" s="291"/>
      <c r="C104" s="296" t="s">
        <v>3594</v>
      </c>
      <c r="D104" s="296"/>
      <c r="E104" s="296"/>
      <c r="F104" s="297" t="s">
        <v>3595</v>
      </c>
      <c r="G104" s="298"/>
      <c r="H104" s="296"/>
      <c r="I104" s="296"/>
      <c r="J104" s="296" t="s">
        <v>3596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52</v>
      </c>
      <c r="D106" s="301"/>
      <c r="E106" s="301"/>
      <c r="F106" s="302" t="s">
        <v>75</v>
      </c>
      <c r="G106" s="279"/>
      <c r="H106" s="279" t="s">
        <v>3636</v>
      </c>
      <c r="I106" s="279" t="s">
        <v>3598</v>
      </c>
      <c r="J106" s="279">
        <v>20</v>
      </c>
      <c r="K106" s="293"/>
    </row>
    <row r="107" s="1" customFormat="1" ht="15" customHeight="1">
      <c r="B107" s="291"/>
      <c r="C107" s="279" t="s">
        <v>3599</v>
      </c>
      <c r="D107" s="279"/>
      <c r="E107" s="279"/>
      <c r="F107" s="302" t="s">
        <v>75</v>
      </c>
      <c r="G107" s="279"/>
      <c r="H107" s="279" t="s">
        <v>3636</v>
      </c>
      <c r="I107" s="279" t="s">
        <v>3598</v>
      </c>
      <c r="J107" s="279">
        <v>120</v>
      </c>
      <c r="K107" s="293"/>
    </row>
    <row r="108" s="1" customFormat="1" ht="15" customHeight="1">
      <c r="B108" s="304"/>
      <c r="C108" s="279" t="s">
        <v>3601</v>
      </c>
      <c r="D108" s="279"/>
      <c r="E108" s="279"/>
      <c r="F108" s="302" t="s">
        <v>3602</v>
      </c>
      <c r="G108" s="279"/>
      <c r="H108" s="279" t="s">
        <v>3636</v>
      </c>
      <c r="I108" s="279" t="s">
        <v>3598</v>
      </c>
      <c r="J108" s="279">
        <v>50</v>
      </c>
      <c r="K108" s="293"/>
    </row>
    <row r="109" s="1" customFormat="1" ht="15" customHeight="1">
      <c r="B109" s="304"/>
      <c r="C109" s="279" t="s">
        <v>3604</v>
      </c>
      <c r="D109" s="279"/>
      <c r="E109" s="279"/>
      <c r="F109" s="302" t="s">
        <v>75</v>
      </c>
      <c r="G109" s="279"/>
      <c r="H109" s="279" t="s">
        <v>3636</v>
      </c>
      <c r="I109" s="279" t="s">
        <v>3606</v>
      </c>
      <c r="J109" s="279"/>
      <c r="K109" s="293"/>
    </row>
    <row r="110" s="1" customFormat="1" ht="15" customHeight="1">
      <c r="B110" s="304"/>
      <c r="C110" s="279" t="s">
        <v>3615</v>
      </c>
      <c r="D110" s="279"/>
      <c r="E110" s="279"/>
      <c r="F110" s="302" t="s">
        <v>3602</v>
      </c>
      <c r="G110" s="279"/>
      <c r="H110" s="279" t="s">
        <v>3636</v>
      </c>
      <c r="I110" s="279" t="s">
        <v>3598</v>
      </c>
      <c r="J110" s="279">
        <v>50</v>
      </c>
      <c r="K110" s="293"/>
    </row>
    <row r="111" s="1" customFormat="1" ht="15" customHeight="1">
      <c r="B111" s="304"/>
      <c r="C111" s="279" t="s">
        <v>3623</v>
      </c>
      <c r="D111" s="279"/>
      <c r="E111" s="279"/>
      <c r="F111" s="302" t="s">
        <v>3602</v>
      </c>
      <c r="G111" s="279"/>
      <c r="H111" s="279" t="s">
        <v>3636</v>
      </c>
      <c r="I111" s="279" t="s">
        <v>3598</v>
      </c>
      <c r="J111" s="279">
        <v>50</v>
      </c>
      <c r="K111" s="293"/>
    </row>
    <row r="112" s="1" customFormat="1" ht="15" customHeight="1">
      <c r="B112" s="304"/>
      <c r="C112" s="279" t="s">
        <v>3621</v>
      </c>
      <c r="D112" s="279"/>
      <c r="E112" s="279"/>
      <c r="F112" s="302" t="s">
        <v>3602</v>
      </c>
      <c r="G112" s="279"/>
      <c r="H112" s="279" t="s">
        <v>3636</v>
      </c>
      <c r="I112" s="279" t="s">
        <v>3598</v>
      </c>
      <c r="J112" s="279">
        <v>50</v>
      </c>
      <c r="K112" s="293"/>
    </row>
    <row r="113" s="1" customFormat="1" ht="15" customHeight="1">
      <c r="B113" s="304"/>
      <c r="C113" s="279" t="s">
        <v>52</v>
      </c>
      <c r="D113" s="279"/>
      <c r="E113" s="279"/>
      <c r="F113" s="302" t="s">
        <v>75</v>
      </c>
      <c r="G113" s="279"/>
      <c r="H113" s="279" t="s">
        <v>3637</v>
      </c>
      <c r="I113" s="279" t="s">
        <v>3598</v>
      </c>
      <c r="J113" s="279">
        <v>20</v>
      </c>
      <c r="K113" s="293"/>
    </row>
    <row r="114" s="1" customFormat="1" ht="15" customHeight="1">
      <c r="B114" s="304"/>
      <c r="C114" s="279" t="s">
        <v>3638</v>
      </c>
      <c r="D114" s="279"/>
      <c r="E114" s="279"/>
      <c r="F114" s="302" t="s">
        <v>75</v>
      </c>
      <c r="G114" s="279"/>
      <c r="H114" s="279" t="s">
        <v>3639</v>
      </c>
      <c r="I114" s="279" t="s">
        <v>3598</v>
      </c>
      <c r="J114" s="279">
        <v>120</v>
      </c>
      <c r="K114" s="293"/>
    </row>
    <row r="115" s="1" customFormat="1" ht="15" customHeight="1">
      <c r="B115" s="304"/>
      <c r="C115" s="279" t="s">
        <v>37</v>
      </c>
      <c r="D115" s="279"/>
      <c r="E115" s="279"/>
      <c r="F115" s="302" t="s">
        <v>75</v>
      </c>
      <c r="G115" s="279"/>
      <c r="H115" s="279" t="s">
        <v>3640</v>
      </c>
      <c r="I115" s="279" t="s">
        <v>3631</v>
      </c>
      <c r="J115" s="279"/>
      <c r="K115" s="293"/>
    </row>
    <row r="116" s="1" customFormat="1" ht="15" customHeight="1">
      <c r="B116" s="304"/>
      <c r="C116" s="279" t="s">
        <v>47</v>
      </c>
      <c r="D116" s="279"/>
      <c r="E116" s="279"/>
      <c r="F116" s="302" t="s">
        <v>75</v>
      </c>
      <c r="G116" s="279"/>
      <c r="H116" s="279" t="s">
        <v>3641</v>
      </c>
      <c r="I116" s="279" t="s">
        <v>3631</v>
      </c>
      <c r="J116" s="279"/>
      <c r="K116" s="293"/>
    </row>
    <row r="117" s="1" customFormat="1" ht="15" customHeight="1">
      <c r="B117" s="304"/>
      <c r="C117" s="279" t="s">
        <v>56</v>
      </c>
      <c r="D117" s="279"/>
      <c r="E117" s="279"/>
      <c r="F117" s="302" t="s">
        <v>75</v>
      </c>
      <c r="G117" s="279"/>
      <c r="H117" s="279" t="s">
        <v>3642</v>
      </c>
      <c r="I117" s="279" t="s">
        <v>3643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3644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3591</v>
      </c>
      <c r="D123" s="294"/>
      <c r="E123" s="294"/>
      <c r="F123" s="294" t="s">
        <v>3592</v>
      </c>
      <c r="G123" s="295"/>
      <c r="H123" s="294" t="s">
        <v>53</v>
      </c>
      <c r="I123" s="294" t="s">
        <v>56</v>
      </c>
      <c r="J123" s="294" t="s">
        <v>3593</v>
      </c>
      <c r="K123" s="323"/>
    </row>
    <row r="124" s="1" customFormat="1" ht="17.25" customHeight="1">
      <c r="B124" s="322"/>
      <c r="C124" s="296" t="s">
        <v>3594</v>
      </c>
      <c r="D124" s="296"/>
      <c r="E124" s="296"/>
      <c r="F124" s="297" t="s">
        <v>3595</v>
      </c>
      <c r="G124" s="298"/>
      <c r="H124" s="296"/>
      <c r="I124" s="296"/>
      <c r="J124" s="296" t="s">
        <v>3596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3599</v>
      </c>
      <c r="D126" s="301"/>
      <c r="E126" s="301"/>
      <c r="F126" s="302" t="s">
        <v>75</v>
      </c>
      <c r="G126" s="279"/>
      <c r="H126" s="279" t="s">
        <v>3636</v>
      </c>
      <c r="I126" s="279" t="s">
        <v>3598</v>
      </c>
      <c r="J126" s="279">
        <v>120</v>
      </c>
      <c r="K126" s="327"/>
    </row>
    <row r="127" s="1" customFormat="1" ht="15" customHeight="1">
      <c r="B127" s="324"/>
      <c r="C127" s="279" t="s">
        <v>3645</v>
      </c>
      <c r="D127" s="279"/>
      <c r="E127" s="279"/>
      <c r="F127" s="302" t="s">
        <v>75</v>
      </c>
      <c r="G127" s="279"/>
      <c r="H127" s="279" t="s">
        <v>3646</v>
      </c>
      <c r="I127" s="279" t="s">
        <v>3598</v>
      </c>
      <c r="J127" s="279" t="s">
        <v>3647</v>
      </c>
      <c r="K127" s="327"/>
    </row>
    <row r="128" s="1" customFormat="1" ht="15" customHeight="1">
      <c r="B128" s="324"/>
      <c r="C128" s="279" t="s">
        <v>83</v>
      </c>
      <c r="D128" s="279"/>
      <c r="E128" s="279"/>
      <c r="F128" s="302" t="s">
        <v>75</v>
      </c>
      <c r="G128" s="279"/>
      <c r="H128" s="279" t="s">
        <v>3648</v>
      </c>
      <c r="I128" s="279" t="s">
        <v>3598</v>
      </c>
      <c r="J128" s="279" t="s">
        <v>3647</v>
      </c>
      <c r="K128" s="327"/>
    </row>
    <row r="129" s="1" customFormat="1" ht="15" customHeight="1">
      <c r="B129" s="324"/>
      <c r="C129" s="279" t="s">
        <v>3607</v>
      </c>
      <c r="D129" s="279"/>
      <c r="E129" s="279"/>
      <c r="F129" s="302" t="s">
        <v>3602</v>
      </c>
      <c r="G129" s="279"/>
      <c r="H129" s="279" t="s">
        <v>3608</v>
      </c>
      <c r="I129" s="279" t="s">
        <v>3598</v>
      </c>
      <c r="J129" s="279">
        <v>15</v>
      </c>
      <c r="K129" s="327"/>
    </row>
    <row r="130" s="1" customFormat="1" ht="15" customHeight="1">
      <c r="B130" s="324"/>
      <c r="C130" s="305" t="s">
        <v>3609</v>
      </c>
      <c r="D130" s="305"/>
      <c r="E130" s="305"/>
      <c r="F130" s="306" t="s">
        <v>3602</v>
      </c>
      <c r="G130" s="305"/>
      <c r="H130" s="305" t="s">
        <v>3610</v>
      </c>
      <c r="I130" s="305" t="s">
        <v>3598</v>
      </c>
      <c r="J130" s="305">
        <v>15</v>
      </c>
      <c r="K130" s="327"/>
    </row>
    <row r="131" s="1" customFormat="1" ht="15" customHeight="1">
      <c r="B131" s="324"/>
      <c r="C131" s="305" t="s">
        <v>3611</v>
      </c>
      <c r="D131" s="305"/>
      <c r="E131" s="305"/>
      <c r="F131" s="306" t="s">
        <v>3602</v>
      </c>
      <c r="G131" s="305"/>
      <c r="H131" s="305" t="s">
        <v>3612</v>
      </c>
      <c r="I131" s="305" t="s">
        <v>3598</v>
      </c>
      <c r="J131" s="305">
        <v>20</v>
      </c>
      <c r="K131" s="327"/>
    </row>
    <row r="132" s="1" customFormat="1" ht="15" customHeight="1">
      <c r="B132" s="324"/>
      <c r="C132" s="305" t="s">
        <v>3613</v>
      </c>
      <c r="D132" s="305"/>
      <c r="E132" s="305"/>
      <c r="F132" s="306" t="s">
        <v>3602</v>
      </c>
      <c r="G132" s="305"/>
      <c r="H132" s="305" t="s">
        <v>3614</v>
      </c>
      <c r="I132" s="305" t="s">
        <v>3598</v>
      </c>
      <c r="J132" s="305">
        <v>20</v>
      </c>
      <c r="K132" s="327"/>
    </row>
    <row r="133" s="1" customFormat="1" ht="15" customHeight="1">
      <c r="B133" s="324"/>
      <c r="C133" s="279" t="s">
        <v>3601</v>
      </c>
      <c r="D133" s="279"/>
      <c r="E133" s="279"/>
      <c r="F133" s="302" t="s">
        <v>3602</v>
      </c>
      <c r="G133" s="279"/>
      <c r="H133" s="279" t="s">
        <v>3636</v>
      </c>
      <c r="I133" s="279" t="s">
        <v>3598</v>
      </c>
      <c r="J133" s="279">
        <v>50</v>
      </c>
      <c r="K133" s="327"/>
    </row>
    <row r="134" s="1" customFormat="1" ht="15" customHeight="1">
      <c r="B134" s="324"/>
      <c r="C134" s="279" t="s">
        <v>3615</v>
      </c>
      <c r="D134" s="279"/>
      <c r="E134" s="279"/>
      <c r="F134" s="302" t="s">
        <v>3602</v>
      </c>
      <c r="G134" s="279"/>
      <c r="H134" s="279" t="s">
        <v>3636</v>
      </c>
      <c r="I134" s="279" t="s">
        <v>3598</v>
      </c>
      <c r="J134" s="279">
        <v>50</v>
      </c>
      <c r="K134" s="327"/>
    </row>
    <row r="135" s="1" customFormat="1" ht="15" customHeight="1">
      <c r="B135" s="324"/>
      <c r="C135" s="279" t="s">
        <v>3621</v>
      </c>
      <c r="D135" s="279"/>
      <c r="E135" s="279"/>
      <c r="F135" s="302" t="s">
        <v>3602</v>
      </c>
      <c r="G135" s="279"/>
      <c r="H135" s="279" t="s">
        <v>3636</v>
      </c>
      <c r="I135" s="279" t="s">
        <v>3598</v>
      </c>
      <c r="J135" s="279">
        <v>50</v>
      </c>
      <c r="K135" s="327"/>
    </row>
    <row r="136" s="1" customFormat="1" ht="15" customHeight="1">
      <c r="B136" s="324"/>
      <c r="C136" s="279" t="s">
        <v>3623</v>
      </c>
      <c r="D136" s="279"/>
      <c r="E136" s="279"/>
      <c r="F136" s="302" t="s">
        <v>3602</v>
      </c>
      <c r="G136" s="279"/>
      <c r="H136" s="279" t="s">
        <v>3636</v>
      </c>
      <c r="I136" s="279" t="s">
        <v>3598</v>
      </c>
      <c r="J136" s="279">
        <v>50</v>
      </c>
      <c r="K136" s="327"/>
    </row>
    <row r="137" s="1" customFormat="1" ht="15" customHeight="1">
      <c r="B137" s="324"/>
      <c r="C137" s="279" t="s">
        <v>3624</v>
      </c>
      <c r="D137" s="279"/>
      <c r="E137" s="279"/>
      <c r="F137" s="302" t="s">
        <v>3602</v>
      </c>
      <c r="G137" s="279"/>
      <c r="H137" s="279" t="s">
        <v>3649</v>
      </c>
      <c r="I137" s="279" t="s">
        <v>3598</v>
      </c>
      <c r="J137" s="279">
        <v>255</v>
      </c>
      <c r="K137" s="327"/>
    </row>
    <row r="138" s="1" customFormat="1" ht="15" customHeight="1">
      <c r="B138" s="324"/>
      <c r="C138" s="279" t="s">
        <v>3626</v>
      </c>
      <c r="D138" s="279"/>
      <c r="E138" s="279"/>
      <c r="F138" s="302" t="s">
        <v>75</v>
      </c>
      <c r="G138" s="279"/>
      <c r="H138" s="279" t="s">
        <v>3650</v>
      </c>
      <c r="I138" s="279" t="s">
        <v>3628</v>
      </c>
      <c r="J138" s="279"/>
      <c r="K138" s="327"/>
    </row>
    <row r="139" s="1" customFormat="1" ht="15" customHeight="1">
      <c r="B139" s="324"/>
      <c r="C139" s="279" t="s">
        <v>3629</v>
      </c>
      <c r="D139" s="279"/>
      <c r="E139" s="279"/>
      <c r="F139" s="302" t="s">
        <v>75</v>
      </c>
      <c r="G139" s="279"/>
      <c r="H139" s="279" t="s">
        <v>3651</v>
      </c>
      <c r="I139" s="279" t="s">
        <v>3631</v>
      </c>
      <c r="J139" s="279"/>
      <c r="K139" s="327"/>
    </row>
    <row r="140" s="1" customFormat="1" ht="15" customHeight="1">
      <c r="B140" s="324"/>
      <c r="C140" s="279" t="s">
        <v>3632</v>
      </c>
      <c r="D140" s="279"/>
      <c r="E140" s="279"/>
      <c r="F140" s="302" t="s">
        <v>75</v>
      </c>
      <c r="G140" s="279"/>
      <c r="H140" s="279" t="s">
        <v>3632</v>
      </c>
      <c r="I140" s="279" t="s">
        <v>3631</v>
      </c>
      <c r="J140" s="279"/>
      <c r="K140" s="327"/>
    </row>
    <row r="141" s="1" customFormat="1" ht="15" customHeight="1">
      <c r="B141" s="324"/>
      <c r="C141" s="279" t="s">
        <v>37</v>
      </c>
      <c r="D141" s="279"/>
      <c r="E141" s="279"/>
      <c r="F141" s="302" t="s">
        <v>75</v>
      </c>
      <c r="G141" s="279"/>
      <c r="H141" s="279" t="s">
        <v>3652</v>
      </c>
      <c r="I141" s="279" t="s">
        <v>3631</v>
      </c>
      <c r="J141" s="279"/>
      <c r="K141" s="327"/>
    </row>
    <row r="142" s="1" customFormat="1" ht="15" customHeight="1">
      <c r="B142" s="324"/>
      <c r="C142" s="279" t="s">
        <v>3653</v>
      </c>
      <c r="D142" s="279"/>
      <c r="E142" s="279"/>
      <c r="F142" s="302" t="s">
        <v>75</v>
      </c>
      <c r="G142" s="279"/>
      <c r="H142" s="279" t="s">
        <v>3654</v>
      </c>
      <c r="I142" s="279" t="s">
        <v>3631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3655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3591</v>
      </c>
      <c r="D148" s="294"/>
      <c r="E148" s="294"/>
      <c r="F148" s="294" t="s">
        <v>3592</v>
      </c>
      <c r="G148" s="295"/>
      <c r="H148" s="294" t="s">
        <v>53</v>
      </c>
      <c r="I148" s="294" t="s">
        <v>56</v>
      </c>
      <c r="J148" s="294" t="s">
        <v>3593</v>
      </c>
      <c r="K148" s="293"/>
    </row>
    <row r="149" s="1" customFormat="1" ht="17.25" customHeight="1">
      <c r="B149" s="291"/>
      <c r="C149" s="296" t="s">
        <v>3594</v>
      </c>
      <c r="D149" s="296"/>
      <c r="E149" s="296"/>
      <c r="F149" s="297" t="s">
        <v>3595</v>
      </c>
      <c r="G149" s="298"/>
      <c r="H149" s="296"/>
      <c r="I149" s="296"/>
      <c r="J149" s="296" t="s">
        <v>3596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3599</v>
      </c>
      <c r="D151" s="279"/>
      <c r="E151" s="279"/>
      <c r="F151" s="332" t="s">
        <v>75</v>
      </c>
      <c r="G151" s="279"/>
      <c r="H151" s="331" t="s">
        <v>3636</v>
      </c>
      <c r="I151" s="331" t="s">
        <v>3598</v>
      </c>
      <c r="J151" s="331">
        <v>120</v>
      </c>
      <c r="K151" s="327"/>
    </row>
    <row r="152" s="1" customFormat="1" ht="15" customHeight="1">
      <c r="B152" s="304"/>
      <c r="C152" s="331" t="s">
        <v>3645</v>
      </c>
      <c r="D152" s="279"/>
      <c r="E152" s="279"/>
      <c r="F152" s="332" t="s">
        <v>75</v>
      </c>
      <c r="G152" s="279"/>
      <c r="H152" s="331" t="s">
        <v>3656</v>
      </c>
      <c r="I152" s="331" t="s">
        <v>3598</v>
      </c>
      <c r="J152" s="331" t="s">
        <v>3647</v>
      </c>
      <c r="K152" s="327"/>
    </row>
    <row r="153" s="1" customFormat="1" ht="15" customHeight="1">
      <c r="B153" s="304"/>
      <c r="C153" s="331" t="s">
        <v>83</v>
      </c>
      <c r="D153" s="279"/>
      <c r="E153" s="279"/>
      <c r="F153" s="332" t="s">
        <v>75</v>
      </c>
      <c r="G153" s="279"/>
      <c r="H153" s="331" t="s">
        <v>3657</v>
      </c>
      <c r="I153" s="331" t="s">
        <v>3598</v>
      </c>
      <c r="J153" s="331" t="s">
        <v>3647</v>
      </c>
      <c r="K153" s="327"/>
    </row>
    <row r="154" s="1" customFormat="1" ht="15" customHeight="1">
      <c r="B154" s="304"/>
      <c r="C154" s="331" t="s">
        <v>3601</v>
      </c>
      <c r="D154" s="279"/>
      <c r="E154" s="279"/>
      <c r="F154" s="332" t="s">
        <v>3602</v>
      </c>
      <c r="G154" s="279"/>
      <c r="H154" s="331" t="s">
        <v>3636</v>
      </c>
      <c r="I154" s="331" t="s">
        <v>3598</v>
      </c>
      <c r="J154" s="331">
        <v>50</v>
      </c>
      <c r="K154" s="327"/>
    </row>
    <row r="155" s="1" customFormat="1" ht="15" customHeight="1">
      <c r="B155" s="304"/>
      <c r="C155" s="331" t="s">
        <v>3604</v>
      </c>
      <c r="D155" s="279"/>
      <c r="E155" s="279"/>
      <c r="F155" s="332" t="s">
        <v>75</v>
      </c>
      <c r="G155" s="279"/>
      <c r="H155" s="331" t="s">
        <v>3636</v>
      </c>
      <c r="I155" s="331" t="s">
        <v>3606</v>
      </c>
      <c r="J155" s="331"/>
      <c r="K155" s="327"/>
    </row>
    <row r="156" s="1" customFormat="1" ht="15" customHeight="1">
      <c r="B156" s="304"/>
      <c r="C156" s="331" t="s">
        <v>3615</v>
      </c>
      <c r="D156" s="279"/>
      <c r="E156" s="279"/>
      <c r="F156" s="332" t="s">
        <v>3602</v>
      </c>
      <c r="G156" s="279"/>
      <c r="H156" s="331" t="s">
        <v>3636</v>
      </c>
      <c r="I156" s="331" t="s">
        <v>3598</v>
      </c>
      <c r="J156" s="331">
        <v>50</v>
      </c>
      <c r="K156" s="327"/>
    </row>
    <row r="157" s="1" customFormat="1" ht="15" customHeight="1">
      <c r="B157" s="304"/>
      <c r="C157" s="331" t="s">
        <v>3623</v>
      </c>
      <c r="D157" s="279"/>
      <c r="E157" s="279"/>
      <c r="F157" s="332" t="s">
        <v>3602</v>
      </c>
      <c r="G157" s="279"/>
      <c r="H157" s="331" t="s">
        <v>3636</v>
      </c>
      <c r="I157" s="331" t="s">
        <v>3598</v>
      </c>
      <c r="J157" s="331">
        <v>50</v>
      </c>
      <c r="K157" s="327"/>
    </row>
    <row r="158" s="1" customFormat="1" ht="15" customHeight="1">
      <c r="B158" s="304"/>
      <c r="C158" s="331" t="s">
        <v>3621</v>
      </c>
      <c r="D158" s="279"/>
      <c r="E158" s="279"/>
      <c r="F158" s="332" t="s">
        <v>3602</v>
      </c>
      <c r="G158" s="279"/>
      <c r="H158" s="331" t="s">
        <v>3636</v>
      </c>
      <c r="I158" s="331" t="s">
        <v>3598</v>
      </c>
      <c r="J158" s="331">
        <v>50</v>
      </c>
      <c r="K158" s="327"/>
    </row>
    <row r="159" s="1" customFormat="1" ht="15" customHeight="1">
      <c r="B159" s="304"/>
      <c r="C159" s="331" t="s">
        <v>108</v>
      </c>
      <c r="D159" s="279"/>
      <c r="E159" s="279"/>
      <c r="F159" s="332" t="s">
        <v>75</v>
      </c>
      <c r="G159" s="279"/>
      <c r="H159" s="331" t="s">
        <v>3658</v>
      </c>
      <c r="I159" s="331" t="s">
        <v>3598</v>
      </c>
      <c r="J159" s="331" t="s">
        <v>3659</v>
      </c>
      <c r="K159" s="327"/>
    </row>
    <row r="160" s="1" customFormat="1" ht="15" customHeight="1">
      <c r="B160" s="304"/>
      <c r="C160" s="331" t="s">
        <v>3660</v>
      </c>
      <c r="D160" s="279"/>
      <c r="E160" s="279"/>
      <c r="F160" s="332" t="s">
        <v>75</v>
      </c>
      <c r="G160" s="279"/>
      <c r="H160" s="331" t="s">
        <v>3661</v>
      </c>
      <c r="I160" s="331" t="s">
        <v>3631</v>
      </c>
      <c r="J160" s="331"/>
      <c r="K160" s="327"/>
    </row>
    <row r="161" s="1" customFormat="1" ht="15" customHeight="1">
      <c r="B161" s="333"/>
      <c r="C161" s="334"/>
      <c r="D161" s="334"/>
      <c r="E161" s="334"/>
      <c r="F161" s="334"/>
      <c r="G161" s="334"/>
      <c r="H161" s="334"/>
      <c r="I161" s="334"/>
      <c r="J161" s="334"/>
      <c r="K161" s="335"/>
    </row>
    <row r="162" s="1" customFormat="1" ht="18.75" customHeight="1">
      <c r="B162" s="315"/>
      <c r="C162" s="325"/>
      <c r="D162" s="325"/>
      <c r="E162" s="325"/>
      <c r="F162" s="336"/>
      <c r="G162" s="325"/>
      <c r="H162" s="325"/>
      <c r="I162" s="325"/>
      <c r="J162" s="325"/>
      <c r="K162" s="315"/>
    </row>
    <row r="163" s="1" customFormat="1" ht="18.75" customHeight="1">
      <c r="B163" s="315"/>
      <c r="C163" s="325"/>
      <c r="D163" s="325"/>
      <c r="E163" s="325"/>
      <c r="F163" s="336"/>
      <c r="G163" s="325"/>
      <c r="H163" s="325"/>
      <c r="I163" s="325"/>
      <c r="J163" s="325"/>
      <c r="K163" s="315"/>
    </row>
    <row r="164" s="1" customFormat="1" ht="18.75" customHeight="1">
      <c r="B164" s="315"/>
      <c r="C164" s="325"/>
      <c r="D164" s="325"/>
      <c r="E164" s="325"/>
      <c r="F164" s="336"/>
      <c r="G164" s="325"/>
      <c r="H164" s="325"/>
      <c r="I164" s="325"/>
      <c r="J164" s="325"/>
      <c r="K164" s="315"/>
    </row>
    <row r="165" s="1" customFormat="1" ht="18.75" customHeight="1">
      <c r="B165" s="315"/>
      <c r="C165" s="325"/>
      <c r="D165" s="325"/>
      <c r="E165" s="325"/>
      <c r="F165" s="336"/>
      <c r="G165" s="325"/>
      <c r="H165" s="325"/>
      <c r="I165" s="325"/>
      <c r="J165" s="325"/>
      <c r="K165" s="315"/>
    </row>
    <row r="166" s="1" customFormat="1" ht="18.75" customHeight="1">
      <c r="B166" s="315"/>
      <c r="C166" s="325"/>
      <c r="D166" s="325"/>
      <c r="E166" s="325"/>
      <c r="F166" s="336"/>
      <c r="G166" s="325"/>
      <c r="H166" s="325"/>
      <c r="I166" s="325"/>
      <c r="J166" s="325"/>
      <c r="K166" s="315"/>
    </row>
    <row r="167" s="1" customFormat="1" ht="18.75" customHeight="1">
      <c r="B167" s="315"/>
      <c r="C167" s="325"/>
      <c r="D167" s="325"/>
      <c r="E167" s="325"/>
      <c r="F167" s="336"/>
      <c r="G167" s="325"/>
      <c r="H167" s="325"/>
      <c r="I167" s="325"/>
      <c r="J167" s="325"/>
      <c r="K167" s="315"/>
    </row>
    <row r="168" s="1" customFormat="1" ht="18.75" customHeight="1">
      <c r="B168" s="315"/>
      <c r="C168" s="325"/>
      <c r="D168" s="325"/>
      <c r="E168" s="325"/>
      <c r="F168" s="336"/>
      <c r="G168" s="325"/>
      <c r="H168" s="325"/>
      <c r="I168" s="325"/>
      <c r="J168" s="325"/>
      <c r="K168" s="315"/>
    </row>
    <row r="169" s="1" customFormat="1" ht="18.75" customHeight="1">
      <c r="B169" s="287"/>
      <c r="C169" s="287"/>
      <c r="D169" s="287"/>
      <c r="E169" s="287"/>
      <c r="F169" s="287"/>
      <c r="G169" s="287"/>
      <c r="H169" s="287"/>
      <c r="I169" s="287"/>
      <c r="J169" s="287"/>
      <c r="K169" s="287"/>
    </row>
    <row r="170" s="1" customFormat="1" ht="7.5" customHeight="1">
      <c r="B170" s="266"/>
      <c r="C170" s="267"/>
      <c r="D170" s="267"/>
      <c r="E170" s="267"/>
      <c r="F170" s="267"/>
      <c r="G170" s="267"/>
      <c r="H170" s="267"/>
      <c r="I170" s="267"/>
      <c r="J170" s="267"/>
      <c r="K170" s="268"/>
    </row>
    <row r="171" s="1" customFormat="1" ht="45" customHeight="1">
      <c r="B171" s="269"/>
      <c r="C171" s="270" t="s">
        <v>3662</v>
      </c>
      <c r="D171" s="270"/>
      <c r="E171" s="270"/>
      <c r="F171" s="270"/>
      <c r="G171" s="270"/>
      <c r="H171" s="270"/>
      <c r="I171" s="270"/>
      <c r="J171" s="270"/>
      <c r="K171" s="271"/>
    </row>
    <row r="172" s="1" customFormat="1" ht="17.25" customHeight="1">
      <c r="B172" s="269"/>
      <c r="C172" s="294" t="s">
        <v>3591</v>
      </c>
      <c r="D172" s="294"/>
      <c r="E172" s="294"/>
      <c r="F172" s="294" t="s">
        <v>3592</v>
      </c>
      <c r="G172" s="337"/>
      <c r="H172" s="338" t="s">
        <v>53</v>
      </c>
      <c r="I172" s="338" t="s">
        <v>56</v>
      </c>
      <c r="J172" s="294" t="s">
        <v>3593</v>
      </c>
      <c r="K172" s="271"/>
    </row>
    <row r="173" s="1" customFormat="1" ht="17.25" customHeight="1">
      <c r="B173" s="272"/>
      <c r="C173" s="296" t="s">
        <v>3594</v>
      </c>
      <c r="D173" s="296"/>
      <c r="E173" s="296"/>
      <c r="F173" s="297" t="s">
        <v>3595</v>
      </c>
      <c r="G173" s="339"/>
      <c r="H173" s="340"/>
      <c r="I173" s="340"/>
      <c r="J173" s="296" t="s">
        <v>3596</v>
      </c>
      <c r="K173" s="274"/>
    </row>
    <row r="174" s="1" customFormat="1" ht="5.25" customHeight="1">
      <c r="B174" s="304"/>
      <c r="C174" s="299"/>
      <c r="D174" s="299"/>
      <c r="E174" s="299"/>
      <c r="F174" s="299"/>
      <c r="G174" s="300"/>
      <c r="H174" s="299"/>
      <c r="I174" s="299"/>
      <c r="J174" s="299"/>
      <c r="K174" s="327"/>
    </row>
    <row r="175" s="1" customFormat="1" ht="15" customHeight="1">
      <c r="B175" s="304"/>
      <c r="C175" s="279" t="s">
        <v>3599</v>
      </c>
      <c r="D175" s="279"/>
      <c r="E175" s="279"/>
      <c r="F175" s="302" t="s">
        <v>75</v>
      </c>
      <c r="G175" s="279"/>
      <c r="H175" s="279" t="s">
        <v>3636</v>
      </c>
      <c r="I175" s="279" t="s">
        <v>3598</v>
      </c>
      <c r="J175" s="279">
        <v>120</v>
      </c>
      <c r="K175" s="327"/>
    </row>
    <row r="176" s="1" customFormat="1" ht="15" customHeight="1">
      <c r="B176" s="304"/>
      <c r="C176" s="279" t="s">
        <v>3645</v>
      </c>
      <c r="D176" s="279"/>
      <c r="E176" s="279"/>
      <c r="F176" s="302" t="s">
        <v>75</v>
      </c>
      <c r="G176" s="279"/>
      <c r="H176" s="279" t="s">
        <v>3646</v>
      </c>
      <c r="I176" s="279" t="s">
        <v>3598</v>
      </c>
      <c r="J176" s="279" t="s">
        <v>3647</v>
      </c>
      <c r="K176" s="327"/>
    </row>
    <row r="177" s="1" customFormat="1" ht="15" customHeight="1">
      <c r="B177" s="304"/>
      <c r="C177" s="279" t="s">
        <v>83</v>
      </c>
      <c r="D177" s="279"/>
      <c r="E177" s="279"/>
      <c r="F177" s="302" t="s">
        <v>75</v>
      </c>
      <c r="G177" s="279"/>
      <c r="H177" s="279" t="s">
        <v>3663</v>
      </c>
      <c r="I177" s="279" t="s">
        <v>3598</v>
      </c>
      <c r="J177" s="279" t="s">
        <v>3647</v>
      </c>
      <c r="K177" s="327"/>
    </row>
    <row r="178" s="1" customFormat="1" ht="15" customHeight="1">
      <c r="B178" s="304"/>
      <c r="C178" s="279" t="s">
        <v>3601</v>
      </c>
      <c r="D178" s="279"/>
      <c r="E178" s="279"/>
      <c r="F178" s="302" t="s">
        <v>3602</v>
      </c>
      <c r="G178" s="279"/>
      <c r="H178" s="279" t="s">
        <v>3663</v>
      </c>
      <c r="I178" s="279" t="s">
        <v>3598</v>
      </c>
      <c r="J178" s="279">
        <v>50</v>
      </c>
      <c r="K178" s="327"/>
    </row>
    <row r="179" s="1" customFormat="1" ht="15" customHeight="1">
      <c r="B179" s="304"/>
      <c r="C179" s="279" t="s">
        <v>3604</v>
      </c>
      <c r="D179" s="279"/>
      <c r="E179" s="279"/>
      <c r="F179" s="302" t="s">
        <v>75</v>
      </c>
      <c r="G179" s="279"/>
      <c r="H179" s="279" t="s">
        <v>3663</v>
      </c>
      <c r="I179" s="279" t="s">
        <v>3606</v>
      </c>
      <c r="J179" s="279"/>
      <c r="K179" s="327"/>
    </row>
    <row r="180" s="1" customFormat="1" ht="15" customHeight="1">
      <c r="B180" s="304"/>
      <c r="C180" s="279" t="s">
        <v>3615</v>
      </c>
      <c r="D180" s="279"/>
      <c r="E180" s="279"/>
      <c r="F180" s="302" t="s">
        <v>3602</v>
      </c>
      <c r="G180" s="279"/>
      <c r="H180" s="279" t="s">
        <v>3663</v>
      </c>
      <c r="I180" s="279" t="s">
        <v>3598</v>
      </c>
      <c r="J180" s="279">
        <v>50</v>
      </c>
      <c r="K180" s="327"/>
    </row>
    <row r="181" s="1" customFormat="1" ht="15" customHeight="1">
      <c r="B181" s="304"/>
      <c r="C181" s="279" t="s">
        <v>3623</v>
      </c>
      <c r="D181" s="279"/>
      <c r="E181" s="279"/>
      <c r="F181" s="302" t="s">
        <v>3602</v>
      </c>
      <c r="G181" s="279"/>
      <c r="H181" s="279" t="s">
        <v>3663</v>
      </c>
      <c r="I181" s="279" t="s">
        <v>3598</v>
      </c>
      <c r="J181" s="279">
        <v>50</v>
      </c>
      <c r="K181" s="327"/>
    </row>
    <row r="182" s="1" customFormat="1" ht="15" customHeight="1">
      <c r="B182" s="304"/>
      <c r="C182" s="279" t="s">
        <v>3621</v>
      </c>
      <c r="D182" s="279"/>
      <c r="E182" s="279"/>
      <c r="F182" s="302" t="s">
        <v>3602</v>
      </c>
      <c r="G182" s="279"/>
      <c r="H182" s="279" t="s">
        <v>3663</v>
      </c>
      <c r="I182" s="279" t="s">
        <v>3598</v>
      </c>
      <c r="J182" s="279">
        <v>50</v>
      </c>
      <c r="K182" s="327"/>
    </row>
    <row r="183" s="1" customFormat="1" ht="15" customHeight="1">
      <c r="B183" s="304"/>
      <c r="C183" s="279" t="s">
        <v>112</v>
      </c>
      <c r="D183" s="279"/>
      <c r="E183" s="279"/>
      <c r="F183" s="302" t="s">
        <v>75</v>
      </c>
      <c r="G183" s="279"/>
      <c r="H183" s="279" t="s">
        <v>3664</v>
      </c>
      <c r="I183" s="279" t="s">
        <v>3665</v>
      </c>
      <c r="J183" s="279"/>
      <c r="K183" s="327"/>
    </row>
    <row r="184" s="1" customFormat="1" ht="15" customHeight="1">
      <c r="B184" s="304"/>
      <c r="C184" s="279" t="s">
        <v>56</v>
      </c>
      <c r="D184" s="279"/>
      <c r="E184" s="279"/>
      <c r="F184" s="302" t="s">
        <v>75</v>
      </c>
      <c r="G184" s="279"/>
      <c r="H184" s="279" t="s">
        <v>3666</v>
      </c>
      <c r="I184" s="279" t="s">
        <v>3667</v>
      </c>
      <c r="J184" s="279">
        <v>1</v>
      </c>
      <c r="K184" s="327"/>
    </row>
    <row r="185" s="1" customFormat="1" ht="15" customHeight="1">
      <c r="B185" s="304"/>
      <c r="C185" s="279" t="s">
        <v>52</v>
      </c>
      <c r="D185" s="279"/>
      <c r="E185" s="279"/>
      <c r="F185" s="302" t="s">
        <v>75</v>
      </c>
      <c r="G185" s="279"/>
      <c r="H185" s="279" t="s">
        <v>3668</v>
      </c>
      <c r="I185" s="279" t="s">
        <v>3598</v>
      </c>
      <c r="J185" s="279">
        <v>20</v>
      </c>
      <c r="K185" s="327"/>
    </row>
    <row r="186" s="1" customFormat="1" ht="15" customHeight="1">
      <c r="B186" s="304"/>
      <c r="C186" s="279" t="s">
        <v>53</v>
      </c>
      <c r="D186" s="279"/>
      <c r="E186" s="279"/>
      <c r="F186" s="302" t="s">
        <v>75</v>
      </c>
      <c r="G186" s="279"/>
      <c r="H186" s="279" t="s">
        <v>3669</v>
      </c>
      <c r="I186" s="279" t="s">
        <v>3598</v>
      </c>
      <c r="J186" s="279">
        <v>255</v>
      </c>
      <c r="K186" s="327"/>
    </row>
    <row r="187" s="1" customFormat="1" ht="15" customHeight="1">
      <c r="B187" s="304"/>
      <c r="C187" s="279" t="s">
        <v>113</v>
      </c>
      <c r="D187" s="279"/>
      <c r="E187" s="279"/>
      <c r="F187" s="302" t="s">
        <v>75</v>
      </c>
      <c r="G187" s="279"/>
      <c r="H187" s="279" t="s">
        <v>3561</v>
      </c>
      <c r="I187" s="279" t="s">
        <v>3598</v>
      </c>
      <c r="J187" s="279">
        <v>10</v>
      </c>
      <c r="K187" s="327"/>
    </row>
    <row r="188" s="1" customFormat="1" ht="15" customHeight="1">
      <c r="B188" s="304"/>
      <c r="C188" s="279" t="s">
        <v>114</v>
      </c>
      <c r="D188" s="279"/>
      <c r="E188" s="279"/>
      <c r="F188" s="302" t="s">
        <v>75</v>
      </c>
      <c r="G188" s="279"/>
      <c r="H188" s="279" t="s">
        <v>3670</v>
      </c>
      <c r="I188" s="279" t="s">
        <v>3631</v>
      </c>
      <c r="J188" s="279"/>
      <c r="K188" s="327"/>
    </row>
    <row r="189" s="1" customFormat="1" ht="15" customHeight="1">
      <c r="B189" s="304"/>
      <c r="C189" s="279" t="s">
        <v>3671</v>
      </c>
      <c r="D189" s="279"/>
      <c r="E189" s="279"/>
      <c r="F189" s="302" t="s">
        <v>75</v>
      </c>
      <c r="G189" s="279"/>
      <c r="H189" s="279" t="s">
        <v>3672</v>
      </c>
      <c r="I189" s="279" t="s">
        <v>3631</v>
      </c>
      <c r="J189" s="279"/>
      <c r="K189" s="327"/>
    </row>
    <row r="190" s="1" customFormat="1" ht="15" customHeight="1">
      <c r="B190" s="304"/>
      <c r="C190" s="279" t="s">
        <v>3660</v>
      </c>
      <c r="D190" s="279"/>
      <c r="E190" s="279"/>
      <c r="F190" s="302" t="s">
        <v>75</v>
      </c>
      <c r="G190" s="279"/>
      <c r="H190" s="279" t="s">
        <v>3673</v>
      </c>
      <c r="I190" s="279" t="s">
        <v>3631</v>
      </c>
      <c r="J190" s="279"/>
      <c r="K190" s="327"/>
    </row>
    <row r="191" s="1" customFormat="1" ht="15" customHeight="1">
      <c r="B191" s="304"/>
      <c r="C191" s="279" t="s">
        <v>116</v>
      </c>
      <c r="D191" s="279"/>
      <c r="E191" s="279"/>
      <c r="F191" s="302" t="s">
        <v>3602</v>
      </c>
      <c r="G191" s="279"/>
      <c r="H191" s="279" t="s">
        <v>3674</v>
      </c>
      <c r="I191" s="279" t="s">
        <v>3598</v>
      </c>
      <c r="J191" s="279">
        <v>50</v>
      </c>
      <c r="K191" s="327"/>
    </row>
    <row r="192" s="1" customFormat="1" ht="15" customHeight="1">
      <c r="B192" s="304"/>
      <c r="C192" s="279" t="s">
        <v>3675</v>
      </c>
      <c r="D192" s="279"/>
      <c r="E192" s="279"/>
      <c r="F192" s="302" t="s">
        <v>3602</v>
      </c>
      <c r="G192" s="279"/>
      <c r="H192" s="279" t="s">
        <v>3676</v>
      </c>
      <c r="I192" s="279" t="s">
        <v>3677</v>
      </c>
      <c r="J192" s="279"/>
      <c r="K192" s="327"/>
    </row>
    <row r="193" s="1" customFormat="1" ht="15" customHeight="1">
      <c r="B193" s="304"/>
      <c r="C193" s="279" t="s">
        <v>3678</v>
      </c>
      <c r="D193" s="279"/>
      <c r="E193" s="279"/>
      <c r="F193" s="302" t="s">
        <v>3602</v>
      </c>
      <c r="G193" s="279"/>
      <c r="H193" s="279" t="s">
        <v>3679</v>
      </c>
      <c r="I193" s="279" t="s">
        <v>3677</v>
      </c>
      <c r="J193" s="279"/>
      <c r="K193" s="327"/>
    </row>
    <row r="194" s="1" customFormat="1" ht="15" customHeight="1">
      <c r="B194" s="304"/>
      <c r="C194" s="279" t="s">
        <v>3680</v>
      </c>
      <c r="D194" s="279"/>
      <c r="E194" s="279"/>
      <c r="F194" s="302" t="s">
        <v>3602</v>
      </c>
      <c r="G194" s="279"/>
      <c r="H194" s="279" t="s">
        <v>3681</v>
      </c>
      <c r="I194" s="279" t="s">
        <v>3677</v>
      </c>
      <c r="J194" s="279"/>
      <c r="K194" s="327"/>
    </row>
    <row r="195" s="1" customFormat="1" ht="15" customHeight="1">
      <c r="B195" s="304"/>
      <c r="C195" s="341" t="s">
        <v>3682</v>
      </c>
      <c r="D195" s="279"/>
      <c r="E195" s="279"/>
      <c r="F195" s="302" t="s">
        <v>3602</v>
      </c>
      <c r="G195" s="279"/>
      <c r="H195" s="279" t="s">
        <v>3683</v>
      </c>
      <c r="I195" s="279" t="s">
        <v>3684</v>
      </c>
      <c r="J195" s="342" t="s">
        <v>3685</v>
      </c>
      <c r="K195" s="327"/>
    </row>
    <row r="196" s="1" customFormat="1" ht="15" customHeight="1">
      <c r="B196" s="304"/>
      <c r="C196" s="341" t="s">
        <v>41</v>
      </c>
      <c r="D196" s="279"/>
      <c r="E196" s="279"/>
      <c r="F196" s="302" t="s">
        <v>75</v>
      </c>
      <c r="G196" s="279"/>
      <c r="H196" s="276" t="s">
        <v>3686</v>
      </c>
      <c r="I196" s="279" t="s">
        <v>3687</v>
      </c>
      <c r="J196" s="279"/>
      <c r="K196" s="327"/>
    </row>
    <row r="197" s="1" customFormat="1" ht="15" customHeight="1">
      <c r="B197" s="304"/>
      <c r="C197" s="341" t="s">
        <v>3688</v>
      </c>
      <c r="D197" s="279"/>
      <c r="E197" s="279"/>
      <c r="F197" s="302" t="s">
        <v>75</v>
      </c>
      <c r="G197" s="279"/>
      <c r="H197" s="279" t="s">
        <v>3689</v>
      </c>
      <c r="I197" s="279" t="s">
        <v>3631</v>
      </c>
      <c r="J197" s="279"/>
      <c r="K197" s="327"/>
    </row>
    <row r="198" s="1" customFormat="1" ht="15" customHeight="1">
      <c r="B198" s="304"/>
      <c r="C198" s="341" t="s">
        <v>3690</v>
      </c>
      <c r="D198" s="279"/>
      <c r="E198" s="279"/>
      <c r="F198" s="302" t="s">
        <v>75</v>
      </c>
      <c r="G198" s="279"/>
      <c r="H198" s="279" t="s">
        <v>3691</v>
      </c>
      <c r="I198" s="279" t="s">
        <v>3631</v>
      </c>
      <c r="J198" s="279"/>
      <c r="K198" s="327"/>
    </row>
    <row r="199" s="1" customFormat="1" ht="15" customHeight="1">
      <c r="B199" s="304"/>
      <c r="C199" s="341" t="s">
        <v>3692</v>
      </c>
      <c r="D199" s="279"/>
      <c r="E199" s="279"/>
      <c r="F199" s="302" t="s">
        <v>3602</v>
      </c>
      <c r="G199" s="279"/>
      <c r="H199" s="279" t="s">
        <v>3693</v>
      </c>
      <c r="I199" s="279" t="s">
        <v>3631</v>
      </c>
      <c r="J199" s="279"/>
      <c r="K199" s="327"/>
    </row>
    <row r="200" s="1" customFormat="1" ht="15" customHeight="1">
      <c r="B200" s="333"/>
      <c r="C200" s="343"/>
      <c r="D200" s="334"/>
      <c r="E200" s="334"/>
      <c r="F200" s="334"/>
      <c r="G200" s="334"/>
      <c r="H200" s="334"/>
      <c r="I200" s="334"/>
      <c r="J200" s="334"/>
      <c r="K200" s="335"/>
    </row>
    <row r="201" s="1" customFormat="1" ht="18.75" customHeight="1">
      <c r="B201" s="315"/>
      <c r="C201" s="325"/>
      <c r="D201" s="325"/>
      <c r="E201" s="325"/>
      <c r="F201" s="336"/>
      <c r="G201" s="325"/>
      <c r="H201" s="325"/>
      <c r="I201" s="325"/>
      <c r="J201" s="325"/>
      <c r="K201" s="315"/>
    </row>
    <row r="202" s="1" customFormat="1" ht="18.75" customHeight="1">
      <c r="B202" s="287"/>
      <c r="C202" s="287"/>
      <c r="D202" s="287"/>
      <c r="E202" s="287"/>
      <c r="F202" s="287"/>
      <c r="G202" s="287"/>
      <c r="H202" s="287"/>
      <c r="I202" s="287"/>
      <c r="J202" s="287"/>
      <c r="K202" s="287"/>
    </row>
    <row r="203" s="1" customFormat="1" ht="13.5">
      <c r="B203" s="266"/>
      <c r="C203" s="267"/>
      <c r="D203" s="267"/>
      <c r="E203" s="267"/>
      <c r="F203" s="267"/>
      <c r="G203" s="267"/>
      <c r="H203" s="267"/>
      <c r="I203" s="267"/>
      <c r="J203" s="267"/>
      <c r="K203" s="268"/>
    </row>
    <row r="204" s="1" customFormat="1" ht="21" customHeight="1">
      <c r="B204" s="269"/>
      <c r="C204" s="270" t="s">
        <v>3694</v>
      </c>
      <c r="D204" s="270"/>
      <c r="E204" s="270"/>
      <c r="F204" s="270"/>
      <c r="G204" s="270"/>
      <c r="H204" s="270"/>
      <c r="I204" s="270"/>
      <c r="J204" s="270"/>
      <c r="K204" s="271"/>
    </row>
    <row r="205" s="1" customFormat="1" ht="25.5" customHeight="1">
      <c r="B205" s="269"/>
      <c r="C205" s="344" t="s">
        <v>3695</v>
      </c>
      <c r="D205" s="344"/>
      <c r="E205" s="344"/>
      <c r="F205" s="344" t="s">
        <v>3696</v>
      </c>
      <c r="G205" s="345"/>
      <c r="H205" s="344" t="s">
        <v>3697</v>
      </c>
      <c r="I205" s="344"/>
      <c r="J205" s="344"/>
      <c r="K205" s="271"/>
    </row>
    <row r="206" s="1" customFormat="1" ht="5.25" customHeight="1">
      <c r="B206" s="304"/>
      <c r="C206" s="299"/>
      <c r="D206" s="299"/>
      <c r="E206" s="299"/>
      <c r="F206" s="299"/>
      <c r="G206" s="325"/>
      <c r="H206" s="299"/>
      <c r="I206" s="299"/>
      <c r="J206" s="299"/>
      <c r="K206" s="327"/>
    </row>
    <row r="207" s="1" customFormat="1" ht="15" customHeight="1">
      <c r="B207" s="304"/>
      <c r="C207" s="279" t="s">
        <v>3687</v>
      </c>
      <c r="D207" s="279"/>
      <c r="E207" s="279"/>
      <c r="F207" s="302" t="s">
        <v>42</v>
      </c>
      <c r="G207" s="279"/>
      <c r="H207" s="279" t="s">
        <v>3698</v>
      </c>
      <c r="I207" s="279"/>
      <c r="J207" s="279"/>
      <c r="K207" s="327"/>
    </row>
    <row r="208" s="1" customFormat="1" ht="15" customHeight="1">
      <c r="B208" s="304"/>
      <c r="C208" s="279"/>
      <c r="D208" s="279"/>
      <c r="E208" s="279"/>
      <c r="F208" s="302" t="s">
        <v>43</v>
      </c>
      <c r="G208" s="279"/>
      <c r="H208" s="279" t="s">
        <v>3699</v>
      </c>
      <c r="I208" s="279"/>
      <c r="J208" s="279"/>
      <c r="K208" s="327"/>
    </row>
    <row r="209" s="1" customFormat="1" ht="15" customHeight="1">
      <c r="B209" s="304"/>
      <c r="C209" s="279"/>
      <c r="D209" s="279"/>
      <c r="E209" s="279"/>
      <c r="F209" s="302" t="s">
        <v>46</v>
      </c>
      <c r="G209" s="279"/>
      <c r="H209" s="279" t="s">
        <v>3700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44</v>
      </c>
      <c r="G210" s="279"/>
      <c r="H210" s="279" t="s">
        <v>3701</v>
      </c>
      <c r="I210" s="279"/>
      <c r="J210" s="279"/>
      <c r="K210" s="327"/>
    </row>
    <row r="211" s="1" customFormat="1" ht="15" customHeight="1">
      <c r="B211" s="304"/>
      <c r="C211" s="279"/>
      <c r="D211" s="279"/>
      <c r="E211" s="279"/>
      <c r="F211" s="302" t="s">
        <v>45</v>
      </c>
      <c r="G211" s="279"/>
      <c r="H211" s="279" t="s">
        <v>3702</v>
      </c>
      <c r="I211" s="279"/>
      <c r="J211" s="279"/>
      <c r="K211" s="327"/>
    </row>
    <row r="212" s="1" customFormat="1" ht="15" customHeight="1">
      <c r="B212" s="304"/>
      <c r="C212" s="279"/>
      <c r="D212" s="279"/>
      <c r="E212" s="279"/>
      <c r="F212" s="302"/>
      <c r="G212" s="279"/>
      <c r="H212" s="279"/>
      <c r="I212" s="279"/>
      <c r="J212" s="279"/>
      <c r="K212" s="327"/>
    </row>
    <row r="213" s="1" customFormat="1" ht="15" customHeight="1">
      <c r="B213" s="304"/>
      <c r="C213" s="279" t="s">
        <v>3643</v>
      </c>
      <c r="D213" s="279"/>
      <c r="E213" s="279"/>
      <c r="F213" s="302" t="s">
        <v>77</v>
      </c>
      <c r="G213" s="279"/>
      <c r="H213" s="279" t="s">
        <v>3703</v>
      </c>
      <c r="I213" s="279"/>
      <c r="J213" s="279"/>
      <c r="K213" s="327"/>
    </row>
    <row r="214" s="1" customFormat="1" ht="15" customHeight="1">
      <c r="B214" s="304"/>
      <c r="C214" s="279"/>
      <c r="D214" s="279"/>
      <c r="E214" s="279"/>
      <c r="F214" s="302" t="s">
        <v>3541</v>
      </c>
      <c r="G214" s="279"/>
      <c r="H214" s="279" t="s">
        <v>3542</v>
      </c>
      <c r="I214" s="279"/>
      <c r="J214" s="279"/>
      <c r="K214" s="327"/>
    </row>
    <row r="215" s="1" customFormat="1" ht="15" customHeight="1">
      <c r="B215" s="304"/>
      <c r="C215" s="279"/>
      <c r="D215" s="279"/>
      <c r="E215" s="279"/>
      <c r="F215" s="302" t="s">
        <v>3539</v>
      </c>
      <c r="G215" s="279"/>
      <c r="H215" s="279" t="s">
        <v>3704</v>
      </c>
      <c r="I215" s="279"/>
      <c r="J215" s="279"/>
      <c r="K215" s="327"/>
    </row>
    <row r="216" s="1" customFormat="1" ht="15" customHeight="1">
      <c r="B216" s="346"/>
      <c r="C216" s="279"/>
      <c r="D216" s="279"/>
      <c r="E216" s="279"/>
      <c r="F216" s="302" t="s">
        <v>100</v>
      </c>
      <c r="G216" s="341"/>
      <c r="H216" s="331" t="s">
        <v>3543</v>
      </c>
      <c r="I216" s="331"/>
      <c r="J216" s="331"/>
      <c r="K216" s="347"/>
    </row>
    <row r="217" s="1" customFormat="1" ht="15" customHeight="1">
      <c r="B217" s="346"/>
      <c r="C217" s="279"/>
      <c r="D217" s="279"/>
      <c r="E217" s="279"/>
      <c r="F217" s="302" t="s">
        <v>3544</v>
      </c>
      <c r="G217" s="341"/>
      <c r="H217" s="331" t="s">
        <v>3705</v>
      </c>
      <c r="I217" s="331"/>
      <c r="J217" s="331"/>
      <c r="K217" s="347"/>
    </row>
    <row r="218" s="1" customFormat="1" ht="15" customHeight="1">
      <c r="B218" s="346"/>
      <c r="C218" s="279"/>
      <c r="D218" s="279"/>
      <c r="E218" s="279"/>
      <c r="F218" s="302"/>
      <c r="G218" s="341"/>
      <c r="H218" s="331"/>
      <c r="I218" s="331"/>
      <c r="J218" s="331"/>
      <c r="K218" s="347"/>
    </row>
    <row r="219" s="1" customFormat="1" ht="15" customHeight="1">
      <c r="B219" s="346"/>
      <c r="C219" s="279" t="s">
        <v>3667</v>
      </c>
      <c r="D219" s="279"/>
      <c r="E219" s="279"/>
      <c r="F219" s="302">
        <v>1</v>
      </c>
      <c r="G219" s="341"/>
      <c r="H219" s="331" t="s">
        <v>3706</v>
      </c>
      <c r="I219" s="331"/>
      <c r="J219" s="331"/>
      <c r="K219" s="347"/>
    </row>
    <row r="220" s="1" customFormat="1" ht="15" customHeight="1">
      <c r="B220" s="346"/>
      <c r="C220" s="279"/>
      <c r="D220" s="279"/>
      <c r="E220" s="279"/>
      <c r="F220" s="302">
        <v>2</v>
      </c>
      <c r="G220" s="341"/>
      <c r="H220" s="331" t="s">
        <v>3707</v>
      </c>
      <c r="I220" s="331"/>
      <c r="J220" s="331"/>
      <c r="K220" s="347"/>
    </row>
    <row r="221" s="1" customFormat="1" ht="15" customHeight="1">
      <c r="B221" s="346"/>
      <c r="C221" s="279"/>
      <c r="D221" s="279"/>
      <c r="E221" s="279"/>
      <c r="F221" s="302">
        <v>3</v>
      </c>
      <c r="G221" s="341"/>
      <c r="H221" s="331" t="s">
        <v>3708</v>
      </c>
      <c r="I221" s="331"/>
      <c r="J221" s="331"/>
      <c r="K221" s="347"/>
    </row>
    <row r="222" s="1" customFormat="1" ht="15" customHeight="1">
      <c r="B222" s="346"/>
      <c r="C222" s="279"/>
      <c r="D222" s="279"/>
      <c r="E222" s="279"/>
      <c r="F222" s="302">
        <v>4</v>
      </c>
      <c r="G222" s="341"/>
      <c r="H222" s="331" t="s">
        <v>3709</v>
      </c>
      <c r="I222" s="331"/>
      <c r="J222" s="331"/>
      <c r="K222" s="347"/>
    </row>
    <row r="223" s="1" customFormat="1" ht="12.75" customHeight="1">
      <c r="B223" s="348"/>
      <c r="C223" s="349"/>
      <c r="D223" s="349"/>
      <c r="E223" s="349"/>
      <c r="F223" s="349"/>
      <c r="G223" s="349"/>
      <c r="H223" s="349"/>
      <c r="I223" s="349"/>
      <c r="J223" s="349"/>
      <c r="K223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Šrédl Tomáš</dc:creator>
  <cp:lastModifiedBy>Šrédl Tomáš</cp:lastModifiedBy>
  <dcterms:created xsi:type="dcterms:W3CDTF">2023-08-30T10:46:50Z</dcterms:created>
  <dcterms:modified xsi:type="dcterms:W3CDTF">2023-08-30T10:47:00Z</dcterms:modified>
</cp:coreProperties>
</file>